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ções" state="visible" r:id="rId4"/>
    <sheet sheetId="2" name="Datas de referência" state="visible" r:id="rId5"/>
    <sheet sheetId="3" name="Calendário" state="visible" r:id="rId6"/>
    <sheet sheetId="4" name="Obrigações recorrentes" state="visible" r:id="rId7"/>
    <sheet sheetId="5" name="Alertas especiais" state="visible" r:id="rId8"/>
    <sheet sheetId="6" name="Contactos" state="visible" r:id="rId9"/>
    <sheet sheetId="7" name="Referências legais" state="visible" r:id="rId10"/>
  </sheets>
  <definedNames>
    <definedName name="_xlnm.Print_Area" localSheetId="0">'Instruções'!$A1:$A60</definedName>
    <definedName name="_xlnm.Print_Area" localSheetId="1">'Datas de referência'!$A1:$C24</definedName>
    <definedName name="_xlnm.Print_Area" localSheetId="2">'Calendário'!$A1:$H29</definedName>
    <definedName name="_xlnm.Print_Area" localSheetId="3">'Obrigações recorrentes'!$A1:$E7</definedName>
    <definedName name="_xlnm.Print_Area" localSheetId="4">'Alertas especiais'!$A1:$C18</definedName>
    <definedName name="_xlnm.Print_Area" localSheetId="5">'Contactos'!$A1:$C9</definedName>
    <definedName name="_xlnm.Print_Area" localSheetId="6">'Referências legais'!$A1:$C33</definedName>
  </definedNames>
  <calcPr calcId="171027"/>
</workbook>
</file>

<file path=xl/sharedStrings.xml><?xml version="1.0" encoding="utf-8"?>
<sst xmlns="http://schemas.openxmlformats.org/spreadsheetml/2006/main" count="367" uniqueCount="285">
  <si>
    <t>Calendário de obrigações e prazos NIS2 - Instruções</t>
  </si>
  <si>
    <t>Este calendário compila os prazos aplicáveis a uma entidade essencial, importante ou pública relevante ao abrigo do DL 125/2025 e do Regulamento 756/2026, com a citação exata e a regra de contagem de cada prazo.</t>
  </si>
  <si>
    <t/>
  </si>
  <si>
    <t>Como usar:</t>
  </si>
  <si>
    <t>1. Preencher a folha "Datas de referência" com as datas próprias da entidade (início de atividade, notificação de qualificação, datas de incidentes, etc.).</t>
  </si>
  <si>
    <t>2. A folha "Calendário" calcula automaticamente a data-limite de cada obrigação a partir dessas datas de referência, com formatação condicional (vermelho = ultrapassado; amarelo = a vencer nos próximos 7 dias; verde = dentro do prazo).</t>
  </si>
  <si>
    <t>3. A folha "Obrigações recorrentes" trata separadamente as obrigações anuais/periódicas (relatório anual, análise de risco, lista de ativos).</t>
  </si>
  <si>
    <t>4. A folha "Alertas especiais" destaca dois prazos excecionais: o diferimento de determinadas medidas até 22 de junho de 2028 e a janela de dispensa de coima até 3 abr 2027.</t>
  </si>
  <si>
    <t>5. A folha "Contactos" reúne os contactos oficiais do CNCS, do CERT.PT e da CNPD.</t>
  </si>
  <si>
    <t>6. A folha "Referências legais" reúne todas as citações utilizadas.</t>
  </si>
  <si>
    <t>Nota sobre "dias" vs. "dias úteis": a lei nem sempre usa "dias úteis" — confirmar sempre a unidade exata de cada prazo na coluna "Regra de contagem". Os prazos de autoidentificação inicial (30/60 dias, art. 8.º n.º 1 do DL) e o prazo de 30 dias de notificação da qualificação (art. 8.º n.º 5) não dizem "úteis"; os prazos de 20 e 30 dias úteis (responsável de cibersegurança/ponto de contacto permanente, relatório final) dizem-no expressamente.</t>
  </si>
  <si>
    <t>Data de publicação do Regulamento 756/2026: Diário da República, 2.ª série, n.º 118, de 22 de junho de 2026 (aprovado a 17 de junho de 2026 pelo Coordenador do CNCS). O Regulamento entrou em vigor no dia seguinte à publicação, 23 de junho de 2026 (art. 34.º do Regulamento). O termo dos 24 meses do art. 10.º n.º 2 do DL (contados da publicação, não da entrada em vigor) fica assim fixado em 22 de junho de 2028 — já não é uma estimativa.</t>
  </si>
  <si>
    <t>Notificação de violação de dados pessoais à CNPD: obrigação paralela e independente das notificações ao CNCS, nos termos do art. 33.º do RGPD (72 horas após conhecimento da violação, formulário próprio em cnpd.pt/databreach/). Incluída como linha separada no calendário — ver também a folha "Contactos".</t>
  </si>
  <si>
    <t>Este calendário não substitui a confirmação de datas exatas junto do CNCS/MyCiber, dado o caráter dinâmico das instruções técnicas complementares. As instruções técnicas do CNCS sobre cenários de risco (art. 29.º do Regulamento), modelo do relatório anual e formato de submissão da lista de ativos continuam por confirmar.</t>
  </si>
  <si>
    <t>Legenda de cores:</t>
  </si>
  <si>
    <t>Campos obrigatórios</t>
  </si>
  <si>
    <t>Campos calculados (não editar)</t>
  </si>
  <si>
    <t>Campos opcionais</t>
  </si>
  <si>
    <t>Datas de referência da entidade (preencher)</t>
  </si>
  <si>
    <t>Situação da entidade</t>
  </si>
  <si>
    <t>Nova (início de atividade após entrada em vigor)</t>
  </si>
  <si>
    <t>Determina a regra aplicável a alguns prazos (autoidentificação, RC/PCP)</t>
  </si>
  <si>
    <t>Data de início de atividade</t>
  </si>
  <si>
    <t>Art. 8.º n.º 1 do DL 125/2025</t>
  </si>
  <si>
    <t>Data de entrada em vigor do DL 125/2025</t>
  </si>
  <si>
    <t>Fixa por lei (120 dias após publicação a 4 dez 2025); editável apenas se aplicar a outra versão do regime</t>
  </si>
  <si>
    <t>Data de disponibilização da plataforma eletrónica (MyCiber)</t>
  </si>
  <si>
    <t>Usada para o prazo de 60 dias de entidades já em atividade (art. 8.º n.º 1 do DL)</t>
  </si>
  <si>
    <t>Data de notificação do projeto de decisão de qualificação (audiência prévia)</t>
  </si>
  <si>
    <t>Regulamento art. 9.º n.º 2</t>
  </si>
  <si>
    <t>Data de notificação da qualificação pelo CNCS</t>
  </si>
  <si>
    <t>Art. 8.º n.º 5 do DL 125/2025</t>
  </si>
  <si>
    <t>Data de início de funções do responsável de cibersegurança</t>
  </si>
  <si>
    <t>Usada apenas se a entidade for "Nova"; se já em atividade, usa-se a notificação da qualificação (Regulamento art. 14.º n.º 2)</t>
  </si>
  <si>
    <t>Data de início de funções do ponto de contacto permanente</t>
  </si>
  <si>
    <t>Usada apenas se a entidade for "Nova"; se já em atividade, usa-se a notificação da qualificação (Regulamento art. 15.º n.º 2)</t>
  </si>
  <si>
    <t>Data de alteração de dados de registo</t>
  </si>
  <si>
    <t>Art. 35.º n.os 3 e 4 do DL 125/2025</t>
  </si>
  <si>
    <t>Data/hora de deteção ou verificação de incidente significativo</t>
  </si>
  <si>
    <t>Art. 42.º n.º 1 do DL 125/2025</t>
  </si>
  <si>
    <t>Data/hora do fim do impacto significativo do incidente</t>
  </si>
  <si>
    <t>Art. 43.º n.º 1 do DL 125/2025</t>
  </si>
  <si>
    <t>Data em que a notificação de fim de impacto foi efetivamente enviada</t>
  </si>
  <si>
    <t>Marco a partir do qual conta o prazo do relatório final (art. 44.º n.º 1)</t>
  </si>
  <si>
    <t>Ano civil de referência (relatório anual, lista de ativos, análise de risco)</t>
  </si>
  <si>
    <t>Ano a que se reportam as obrigações anuais</t>
  </si>
  <si>
    <t>Semestre de início de atividade (1 ou 2)</t>
  </si>
  <si>
    <t>Relevante apenas para o 1.º relatório anual das entidades essenciais (art. 30.º n.º 2 a) do DL)</t>
  </si>
  <si>
    <t>Data da última análise de risco realizada</t>
  </si>
  <si>
    <t>Regulamento art. 31.º n.º 2 a)</t>
  </si>
  <si>
    <t>Data de alteração da qualificação ou das medidas mínimas</t>
  </si>
  <si>
    <t>Art. 26.º n.º 8 do DL 125/2025</t>
  </si>
  <si>
    <t>Data de publicação do Regulamento 756/2026 em Diário da República</t>
  </si>
  <si>
    <t>Confirmada: Diário da República, 2.ª série, n.º 118, de 22 de junho de 2026 (aprovado 17 jun 2026); entrada em vigor no dia seguinte, 23 de junho de 2026 (art. 34.º do Regulamento). Usada para o termo dos 24 meses do art. 10.º n.º 2 do DL, contados da publicação.</t>
  </si>
  <si>
    <t>Data de alteração de certificado de conformidade voluntário</t>
  </si>
  <si>
    <t>Regulamento art. 27.º n.º 6</t>
  </si>
  <si>
    <t>Data da prática da infração (para efeitos de prescrição)</t>
  </si>
  <si>
    <t>Art. 69.º do DL 125/2025</t>
  </si>
  <si>
    <t>Data de conhecimento de violação de dados pessoais (se aplicável)</t>
  </si>
  <si>
    <t>RGPD art. 33.º n.os 1 e 5; obrigação paralela e independente das notificações ao CNCS — formulário em cnpd.pt/databreach/</t>
  </si>
  <si>
    <t>Categoria do incidente (taxonomia CNCS/RNCSIRT)</t>
  </si>
  <si>
    <t>Código Malicioso</t>
  </si>
  <si>
    <t>Campo informativo para a descrição da categoria da causa/efeitos exigida nas notificações (DL art. 42.º n.º 2 c) e art. 44.º n.º 2 c) iv))</t>
  </si>
  <si>
    <t>N.º</t>
  </si>
  <si>
    <t>Obrigação</t>
  </si>
  <si>
    <t>Prazo</t>
  </si>
  <si>
    <t>Regra de contagem</t>
  </si>
  <si>
    <t>Base legal</t>
  </si>
  <si>
    <t>Responsável</t>
  </si>
  <si>
    <t>Data-limite calculada</t>
  </si>
  <si>
    <t>Estado</t>
  </si>
  <si>
    <t>Autoidentificação inicial na plataforma eletrónica</t>
  </si>
  <si>
    <t>30 dias (nova) / 60 dias (já ativa)</t>
  </si>
  <si>
    <t>Dias corridos</t>
  </si>
  <si>
    <t>DL art. 8.º n.º 1</t>
  </si>
  <si>
    <t>Entidade</t>
  </si>
  <si>
    <t>Identificação de registo de nomes de domínio de topo</t>
  </si>
  <si>
    <t>30 dias após início de atividade</t>
  </si>
  <si>
    <t>DL art. 8.º n.º 6</t>
  </si>
  <si>
    <t>Audiência prévia sobre o projeto de decisão de qualificação</t>
  </si>
  <si>
    <t>10 dias úteis</t>
  </si>
  <si>
    <t>A contar da notificação do projeto de decisão</t>
  </si>
  <si>
    <t>Notificação da decisão final de qualificação pelo CNCS</t>
  </si>
  <si>
    <t>30 dias</t>
  </si>
  <si>
    <t>A contar da data da qualificação</t>
  </si>
  <si>
    <t>DL art. 8.º n.º 5</t>
  </si>
  <si>
    <t>Autoridade de cibersegurança</t>
  </si>
  <si>
    <t>Ver nota na coluna Regra de contagem</t>
  </si>
  <si>
    <t>N/A</t>
  </si>
  <si>
    <t>Comunicação do responsável de cibersegurança</t>
  </si>
  <si>
    <t>20 dias úteis</t>
  </si>
  <si>
    <t>Início de funções, ou notificação da qualificação se já ativa antes da entrada em vigor</t>
  </si>
  <si>
    <t>DL art. 31.º n.os 3-4; Regulamento art. 14.º n.º 2</t>
  </si>
  <si>
    <t>Comunicação do ponto de contacto permanente</t>
  </si>
  <si>
    <t>DL art. 32.º n.os 3-4; Regulamento art. 15.º n.º 2</t>
  </si>
  <si>
    <t>Atualização de dados de registo (alteração de informação)</t>
  </si>
  <si>
    <t>30 dias úteis</t>
  </si>
  <si>
    <t>A contar da alteração</t>
  </si>
  <si>
    <t>DL art. 35.º n.º 3</t>
  </si>
  <si>
    <t>Atualização de dados — prestadores DNS/TLD/nuvem/CDN/etc.</t>
  </si>
  <si>
    <t>3 meses</t>
  </si>
  <si>
    <t>DL art. 35.º n.º 4</t>
  </si>
  <si>
    <t>Notificação inicial de incidente significativo</t>
  </si>
  <si>
    <t>24 horas</t>
  </si>
  <si>
    <t>A contar da conclusão/verificação de que existe (ou pode existir) o incidente</t>
  </si>
  <si>
    <t>DL art. 42.º n.º 1</t>
  </si>
  <si>
    <t>Atualização da notificação inicial</t>
  </si>
  <si>
    <t>72 horas</t>
  </si>
  <si>
    <t>A contar da verificação do incidente</t>
  </si>
  <si>
    <t>DL art. 42.º n.º 3</t>
  </si>
  <si>
    <t>Notificação de fim de impacto significativo</t>
  </si>
  <si>
    <t>A contar do fim do impacto</t>
  </si>
  <si>
    <t>DL art. 43.º n.º 1</t>
  </si>
  <si>
    <t>Relatório final</t>
  </si>
  <si>
    <t>A contar da notificação do fim de impacto</t>
  </si>
  <si>
    <t>DL art. 44.º n.º 1</t>
  </si>
  <si>
    <t>Relatório intercalar</t>
  </si>
  <si>
    <t>Semanal</t>
  </si>
  <si>
    <t>Até à apresentação do relatório final, a pedido da autoridade</t>
  </si>
  <si>
    <t>DL art. 44.º n.º 3</t>
  </si>
  <si>
    <t>Notificação de violação de dados pessoais à CNPD (se dados pessoais afetados)</t>
  </si>
  <si>
    <t>A contar do conhecimento da violação; obrigação paralela e independente das notificações ao CNCS; formulário próprio em cnpd.pt/databreach/</t>
  </si>
  <si>
    <t>RGPD art. 33.º n.os 1 e 5</t>
  </si>
  <si>
    <t>1.º relatório anual (entidades essenciais)</t>
  </si>
  <si>
    <t>Último dia útil de janeiro</t>
  </si>
  <si>
    <t>Do ano civil seguinte ao 1.º ano de atividade (regra depende do semestre de início) — DIFERIDO (ver Alertas especiais)</t>
  </si>
  <si>
    <t>DL art. 30.º n.º 2 a); art. 10.º n.º 2</t>
  </si>
  <si>
    <t>Relatórios anuais subsequentes (entidades essenciais)</t>
  </si>
  <si>
    <t>Do ano civil seguinte ao qual se reportam — DIFERIDO (ver Alertas especiais)</t>
  </si>
  <si>
    <t>DL art. 30.º n.º 2 b); art. 10.º n.º 2</t>
  </si>
  <si>
    <t>Relatório anual (entidades importantes)</t>
  </si>
  <si>
    <t>Sem prazo fixo</t>
  </si>
  <si>
    <t>"Sempre que solicitado" pelo CNCS — DIFERIDO (ver Alertas especiais)</t>
  </si>
  <si>
    <t>DL art. 30.º n.º 4; art. 10.º n.º 2</t>
  </si>
  <si>
    <t>Lista de ativos publicamente acessíveis — versão inicial</t>
  </si>
  <si>
    <t>O que se vencer primeiro</t>
  </si>
  <si>
    <t>31 jan do ano seguinte à notificação de qualificação, ou 6 meses após essa notificação</t>
  </si>
  <si>
    <t>Regulamento art. 32.º n.º 3 a)</t>
  </si>
  <si>
    <t>Lista de ativos — atualização (entidades essenciais)</t>
  </si>
  <si>
    <t>Anual</t>
  </si>
  <si>
    <t>Simultânea com o relatório anual</t>
  </si>
  <si>
    <t>Regulamento art. 32.º n.º 3 b)</t>
  </si>
  <si>
    <t>Lista de ativos — atualização (importantes/públicas relevantes)</t>
  </si>
  <si>
    <t>Do ano civil seguinte ao qual se reporta</t>
  </si>
  <si>
    <t>Regulamento art. 32.º n.º 3 c)</t>
  </si>
  <si>
    <t>Análise e gestão de riscos (periódica)</t>
  </si>
  <si>
    <t>Pelo menos anual</t>
  </si>
  <si>
    <t>A contar da última análise; ou prazo fixado pelo CNCS após notificação de risco emergente — DIFERIDO (ver Alertas especiais)</t>
  </si>
  <si>
    <t>Regulamento art. 31.º n.º 2; DL art. 29.º; art. 10.º n.º 2</t>
  </si>
  <si>
    <t>Adaptação a nova qualificação/novas medidas mínimas</t>
  </si>
  <si>
    <t>6 meses (prorrogável até 1 ano)</t>
  </si>
  <si>
    <t>DL art. 26.º n.º 8</t>
  </si>
  <si>
    <t>Pedido de dispensa de coima</t>
  </si>
  <si>
    <t>Até 3 abr 2027 (12 meses)</t>
  </si>
  <si>
    <t>A contar da entrada em vigor do DL (ver Alertas especiais)</t>
  </si>
  <si>
    <t>DL art. 65.º</t>
  </si>
  <si>
    <t>Diferimento de medidas dos arts. 27.º n.os 1-2, 28.º a 30.º, 33.º e coimas do art. 61.º n.º 1 b), c), f)</t>
  </si>
  <si>
    <t>24 meses (22 jun 2028, data fixada)</t>
  </si>
  <si>
    <t>A contar da publicação do Regulamento 756/2026 (22 jun 2026, DR 2.ª série, n.º 118)</t>
  </si>
  <si>
    <t>DL art. 10.º n.º 2</t>
  </si>
  <si>
    <t>N/A (data de entrada em vigor da obrigação)</t>
  </si>
  <si>
    <t>Alterações de certificação voluntária — revogação</t>
  </si>
  <si>
    <t>Alterações de certificação voluntária — suspensão, renovação, alteração de âmbito</t>
  </si>
  <si>
    <t>Prescrição do procedimento contraordenacional (graves/muito graves)</t>
  </si>
  <si>
    <t>5 anos</t>
  </si>
  <si>
    <t>Desde a prática da infração</t>
  </si>
  <si>
    <t>DL art. 69.º n.º 1</t>
  </si>
  <si>
    <t>Prescrição do procedimento contraordenacional (leves)</t>
  </si>
  <si>
    <t>3 anos</t>
  </si>
  <si>
    <t>DL art. 69.º n.º 2</t>
  </si>
  <si>
    <t>Obrigações recorrentes</t>
  </si>
  <si>
    <t>Periodicidade</t>
  </si>
  <si>
    <t>Próxima data calculada</t>
  </si>
  <si>
    <t>Nota</t>
  </si>
  <si>
    <t>Relatório anual (entidades essenciais)</t>
  </si>
  <si>
    <t>DL art. 30.º n.os 1-2</t>
  </si>
  <si>
    <t>Último dia útil de janeiro do ano civil seguinte ao ano de referência. DIFERIDO até 22 jun 2028 (art. 10.º n.º 2 do DL; Regulamento 756/2026 publicado em 22 jun 2026, DR 2.ª série, n.º 118).</t>
  </si>
  <si>
    <t>Análise e gestão de risco (própria da entidade)</t>
  </si>
  <si>
    <t>Regulamento art. 31.º n.º 2; DL art. 29.º</t>
  </si>
  <si>
    <t>Também obrigatória após notificação do CNCS de risco emergente, no prazo por este fixado. DIFERIDO até 22 jun 2028 (art. 10.º n.º 2 do DL; Regulamento 756/2026 publicado em 22 jun 2026, DR 2.ª série, n.º 118).</t>
  </si>
  <si>
    <t>Lista de ativos publicamente acessíveis — atualização (importantes/públicas relevantes)</t>
  </si>
  <si>
    <t>Último dia útil de janeiro do ano civil seguinte ao qual a versão se reporta. NÃO consta da lista de diferimentos do art. 10.º n.º 2 do DL.</t>
  </si>
  <si>
    <t>Lista de ativos publicamente acessíveis — atualização (entidades essenciais)</t>
  </si>
  <si>
    <t>Ver nota</t>
  </si>
  <si>
    <t>Simultânea com o relatório anual (ver linha acima) — sem data fixa própria.</t>
  </si>
  <si>
    <t>Alertas especiais</t>
  </si>
  <si>
    <t>ALERTA 1 — Diferimento até 22 de junho de 2028</t>
  </si>
  <si>
    <t>As seguintes disposições do DL 125/2025 produzem efeitos apenas 24 meses após a publicação do Regulamento 756/2026 (Diário da República, 2.ª série, n.º 118, de 22 de junho de 2026) — ou seja, a partir de 22 de junho de 2028, data já fixada e não estimada:</t>
  </si>
  <si>
    <t>Art. 27.º n.os 1 e 2 — medidas de cibersegurança (áreas a) a i))</t>
  </si>
  <si>
    <t>Art. 28.º — cadeia de abastecimento</t>
  </si>
  <si>
    <t>Art. 29.º — gestão do risco residual (análise e gestão de risco própria da entidade)</t>
  </si>
  <si>
    <t>Art. 30.º — relatório anual</t>
  </si>
  <si>
    <t>Art. 33.º — entidades públicas relevantes (medidas técnicas e organizativas)</t>
  </si>
  <si>
    <t>Art. 61.º n.º 1 alíneas b), c) e f) — coimas correspondentes às disposições acima</t>
  </si>
  <si>
    <t>NÃO estão diferidos e aplicam-se desde 3 de abril de 2026: o art. 26.º (sistema de gestão de riscos/matriz), o art. 31.º (responsável de cibersegurança), o art. 32.º (ponto de contacto permanente), os arts. 40.º a 44.º (notificações de incidentes) e as respetivas coimas.</t>
  </si>
  <si>
    <t>Data-limite calculada (24 meses após a publicação do Regulamento)</t>
  </si>
  <si>
    <t>Base legal: DL art. 10.º n.º 2. Data de partida: 22 de junho de 2026 (Diário da República, 2.ª série, n.º 118) — confirmada na folha "Datas de referência".</t>
  </si>
  <si>
    <t>ALERTA 2 — Janela de dispensa de coima até 3 de abril de 2027</t>
  </si>
  <si>
    <t>Todas as entidades essenciais, importantes e públicas relevantes podem, mediante pedido devidamente fundamentado, solicitar à autoridade de cibersegurança competente a dispensa da aplicação de coimas (referidas no art. 61.º n.º 2 e no art. 62.º n.º 2 do DL), com fundamento na inexistência de um procedimento interno de adaptação ao novo regime, durante 12 meses a contar da entrada em vigor do DL 125/2025 (3 de abril de 2026). NÃO é uma isenção automática — depende de pedido fundamentado.</t>
  </si>
  <si>
    <t>Data-limite calculada (12 meses após a entrada em vigor do DL)</t>
  </si>
  <si>
    <t>Base legal: DL art. 65.º; advertência prévia obrigatória antes de instaurar contraordenação, exceto em caso de dolo (art. 66.º n.º 5).</t>
  </si>
  <si>
    <t>Contactos oficiais</t>
  </si>
  <si>
    <t>Contacto</t>
  </si>
  <si>
    <t>CNCS (Centro Nacional de Cibersegurança)</t>
  </si>
  <si>
    <t xml:space="preserve">Rua da Junqueira 69, 1300-342 Lisboa
Tel.: (+351) 210 497 400
cncs@cncs.gov.pt</t>
  </si>
  <si>
    <t>Autoridade nacional de cibersegurança; plataforma eletrónica MyCiber. Contactos confirmados no cabeçalho do documento oficial de taxonomia de incidentes do CNCS.</t>
  </si>
  <si>
    <t>CERT.PT</t>
  </si>
  <si>
    <t xml:space="preserve">Tel.: (+351) 210 497 399
cert@cert.pt</t>
  </si>
  <si>
    <t>Equipa de resposta a incidentes de segurança informática nacional. Note-se a diferença de apenas um dígito face ao número geral do CNCS (400 vs. 399) — não confundir.</t>
  </si>
  <si>
    <t>CNPD (Comissão Nacional de Proteção de Dados)</t>
  </si>
  <si>
    <t>Portal de notificação: cnpd.pt/databreach/</t>
  </si>
  <si>
    <t>Notificação de violação de dados pessoais (art. 33.º do RGPD), obrigação paralela e independente das notificações ao CNCS. Ver linha correspondente na folha "Calendário".</t>
  </si>
  <si>
    <t>Nota: não foi possível confirmar se o canal de exceção do art. 20.º n.º 4 do Regulamento (para quando a plataforma eletrónica está indisponível) usa os contactos gerais do CNCS ou os do CERT.PT especificamente — a confirmar diretamente com o CNCS.</t>
  </si>
  <si>
    <t>Referências legais</t>
  </si>
  <si>
    <t>Regra de contagem / conteúdo</t>
  </si>
  <si>
    <t>Autoidentificação inicial</t>
  </si>
  <si>
    <t>DL 125/2025, art. 8.º n.º 1</t>
  </si>
  <si>
    <t>30 dias após início de atividade (entidades novas) ou 60 dias após disponibilização da plataforma (entidades já ativas). Dias corridos.</t>
  </si>
  <si>
    <t>Registo de nomes de domínio de topo</t>
  </si>
  <si>
    <t>DL 125/2025, art. 8.º n.º 6</t>
  </si>
  <si>
    <t>30 dias após início de atividade. Dias corridos.</t>
  </si>
  <si>
    <t>Audiência prévia sobre a qualificação</t>
  </si>
  <si>
    <t>Regulamento 756/2026, art. 9.º n.º 2</t>
  </si>
  <si>
    <t>10 dias úteis a contar da notificação do projeto de decisão, na plataforma eletrónica.</t>
  </si>
  <si>
    <t>Notificação da decisão final de qualificação</t>
  </si>
  <si>
    <t>DL 125/2025, art. 8.º n.º 5</t>
  </si>
  <si>
    <t>30 dias a contar da data da qualificação; prazo da autoridade, não da entidade.</t>
  </si>
  <si>
    <t>DL 125/2025, art. 31.º n.os 3-4; Regulamento 756/2026, art. 14.º n.º 2</t>
  </si>
  <si>
    <t>20 dias úteis a contar do início de funções; se a entidade já estava ativa antes da entrada em vigor do DL, conta-se da notificação da qualificação (art. 8.º n.º 5).</t>
  </si>
  <si>
    <t>DL 125/2025, art. 32.º n.os 3-4; Regulamento 756/2026, art. 15.º n.º 2</t>
  </si>
  <si>
    <t>Mesma regra do responsável de cibersegurança.</t>
  </si>
  <si>
    <t>Atualização de dados de registo</t>
  </si>
  <si>
    <t>DL 125/2025, art. 35.º n.º 3</t>
  </si>
  <si>
    <t>30 dias úteis a contar da alteração.</t>
  </si>
  <si>
    <t>Atualização de dados — prestadores DNS/TLD/nuvem/CDN</t>
  </si>
  <si>
    <t>DL 125/2025, art. 35.º n.º 4</t>
  </si>
  <si>
    <t>3 meses a contar da alteração.</t>
  </si>
  <si>
    <t>DL 125/2025, art. 42.º n.º 1</t>
  </si>
  <si>
    <t>24 horas a contar da conclusão/verificação de que existe, ou pode existir, o incidente.</t>
  </si>
  <si>
    <t>DL 125/2025, art. 42.º n.º 3</t>
  </si>
  <si>
    <t>72 horas a contar da verificação do incidente, quando necessário.</t>
  </si>
  <si>
    <t>DL 125/2025, art. 43.º n.º 1</t>
  </si>
  <si>
    <t>24 horas a contar do fim do impacto.</t>
  </si>
  <si>
    <t>DL 125/2025, art. 44.º n.º 1</t>
  </si>
  <si>
    <t>30 dias úteis a contar da notificação do fim de impacto.</t>
  </si>
  <si>
    <t>DL 125/2025, art. 44.º n.º 3</t>
  </si>
  <si>
    <t>Periodicidade semanal, a pedido da autoridade, até à apresentação do relatório final.</t>
  </si>
  <si>
    <t>DL 125/2025, art. 30.º n.os 1-3</t>
  </si>
  <si>
    <t>Último dia útil de janeiro do ano civil seguinte; regra especial para o 1.º relatório consoante o semestre de início de atividade. Diferido até 22 jun 2028 (art. 10.º n.º 2; data fixada, Regulamento 756/2026 publicado em 22 jun 2026).</t>
  </si>
  <si>
    <t>DL 125/2025, art. 30.º n.º 4</t>
  </si>
  <si>
    <t>Sem prazo fixo; "sempre que solicitado" pelo CNCS. Diferido até 22 jun 2028 (art. 10.º n.º 2; data fixada, Regulamento 756/2026 publicado em 22 jun 2026).</t>
  </si>
  <si>
    <t>Lista de ativos — versão inicial</t>
  </si>
  <si>
    <t>Regulamento 756/2026, art. 32.º n.º 3 a)</t>
  </si>
  <si>
    <t>31 de janeiro do ano seguinte à notificação de qualificação, ou 6 meses após essa notificação, o que ocorrer primeiro.</t>
  </si>
  <si>
    <t>Lista de ativos — atualização (essenciais)</t>
  </si>
  <si>
    <t>Regulamento 756/2026, art. 32.º n.º 3 b)</t>
  </si>
  <si>
    <t>Anual, simultânea com o relatório anual. Não consta da lista de diferimentos do art. 10.º n.º 2 do DL.</t>
  </si>
  <si>
    <t>Regulamento 756/2026, art. 32.º n.º 3 c)</t>
  </si>
  <si>
    <t>Anual, até ao último dia útil de janeiro do ano civil seguinte ao qual se reporta.</t>
  </si>
  <si>
    <t>Análise e gestão de riscos</t>
  </si>
  <si>
    <t>Regulamento 756/2026, art. 31.º n.º 2; DL 125/2025, art. 29.º</t>
  </si>
  <si>
    <t>Pelo menos anual; e após notificação do CNCS de risco emergente, no prazo por este fixado. Diferido até 22 jun 2028 (art. 10.º n.º 2, por remissão ao art. 29.º do DL; data fixada, Regulamento 756/2026 publicado em 22 jun 2026).</t>
  </si>
  <si>
    <t>DL 125/2025, art. 26.º n.º 8</t>
  </si>
  <si>
    <t>6 meses a contar da alteração, prorrogável até 1 ano mediante pedido fundamentado.</t>
  </si>
  <si>
    <t>DL 125/2025, art. 65.º</t>
  </si>
  <si>
    <t>Até 12 meses a contar da entrada em vigor do DL (3 abr 2026 → 3 abr 2027); depende de pedido fundamentado, não é isenção automática.</t>
  </si>
  <si>
    <t>Diferimento de medidas dos arts. 27.º-30.º, 33.º e coimas do art. 61.º n.º 1 b), c), f)</t>
  </si>
  <si>
    <t>DL 125/2025, art. 10.º n.º 2</t>
  </si>
  <si>
    <t>24 meses após a publicação da regulamentação (Regulamento 756/2026, publicado em 22 jun 2026, Diário da República 2.ª série n.º 118); termo em 22 jun 2028 (data fixada).</t>
  </si>
  <si>
    <t>Data de publicação e entrada em vigor do Regulamento 756/2026</t>
  </si>
  <si>
    <t>Diário da República, 2.ª série, n.º 118, de 22 de junho de 2026</t>
  </si>
  <si>
    <t>Aprovado a 17 de junho de 2026 pelo Coordenador do CNCS; entrada em vigor no dia seguinte à publicação, 23 de junho de 2026 (art. 34.º do Regulamento). A publicação (22 jun) é a data relevante para o termo dos 24 meses do art. 10.º n.º 2 do DL.</t>
  </si>
  <si>
    <t>Notificação de violação de dados pessoais à CNPD</t>
  </si>
  <si>
    <t>72 horas a contar do conhecimento da violação, salvo se não for suscetível de risco para os direitos e liberdades das pessoas; formulário próprio em cnpd.pt/databreach/; dever de documentação mesmo sem notificação. Obrigação paralela e independente das notificações ao CNCS (arts. 40.º a 44.º do DL).</t>
  </si>
  <si>
    <t>Taxonomia de causas/efeitos dos incidentes (classificação obrigatória nas notificações)</t>
  </si>
  <si>
    <t>DL 125/2025, art. 42.º n.º 2 c) e art. 44.º n.º 2 c) iv)</t>
  </si>
  <si>
    <t>Taxonomia do CNCS/RNCSIRT (10 classes: Código Malicioso, Disponibilidade, Recolha de Informação, Intrusão, Tentativa de Intrusão, Segurança da Informação, Fraude, Conteúdo Abusivo, Vulnerabilidade, Outro); fonte secundária (confiança média-alta) — ver folha "Contactos".</t>
  </si>
  <si>
    <t>Regulamento 756/2026, art. 27.º n.º 6</t>
  </si>
  <si>
    <t>72 horas a contar da alteração.</t>
  </si>
  <si>
    <t>Alterações de certificação voluntária — suspensão/renovação/alteração de âmbito</t>
  </si>
  <si>
    <t>10 dias úteis a contar da alteração.</t>
  </si>
  <si>
    <t>DL 125/2025, art. 69.º n.º 1</t>
  </si>
  <si>
    <t>5 anos desde a prática da infração, sem prejuízo de causas de interrupção/suspensão.</t>
  </si>
  <si>
    <t>DL 125/2025, art. 69.º n.º 2</t>
  </si>
  <si>
    <t>3 anos desde a prática da infração.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</si>
</sst>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dd/mm/yyyy hh:mm"/>
  </numFmts>
  <fonts count="12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sz val="11"/>
      <name val="Calibri"/>
    </font>
    <font>
      <b/>
      <sz val="11"/>
      <name val="Calibri"/>
    </font>
    <font>
      <i/>
      <color rgb="FF9ca3af"/>
      <sz val="9"/>
      <name val="Calibri"/>
    </font>
    <font>
      <b/>
      <color rgb="FFffffff"/>
      <sz val="11"/>
      <name val="Calibri"/>
    </font>
    <font>
      <sz val="10"/>
      <name val="Calibri"/>
    </font>
    <font>
      <b/>
      <color rgb="FF1e3a8a"/>
      <sz val="11"/>
      <name val="Calibri"/>
    </font>
    <font>
      <b/>
      <color rgb="FFFFFFFF"/>
      <sz val="12"/>
      <name val="Calibri"/>
    </font>
    <font>
      <b/>
      <i/>
      <sz val="10"/>
      <name val="Calibri"/>
    </font>
    <font>
      <b/>
      <color rgb="FF1e3a8a"/>
      <sz val="12"/>
      <name val="Calibri"/>
    </font>
    <font>
      <b/>
      <color rgb="FF1e3a8a"/>
      <sz val="1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e3a8a"/>
      </patternFill>
    </fill>
    <fill>
      <patternFill patternType="solid">
        <fgColor rgb="FFFFFF00"/>
      </patternFill>
    </fill>
    <fill>
      <patternFill patternType="solid">
        <fgColor rgb="FFBFEFFF"/>
      </patternFill>
    </fill>
    <fill>
      <patternFill patternType="solid">
        <fgColor rgb="FFEDEDED"/>
      </patternFill>
    </fill>
    <fill>
      <patternFill patternType="solid">
        <fgColor rgb="FFFFF0AA"/>
      </patternFill>
    </fill>
    <fill>
      <patternFill patternType="solid">
        <fgColor rgb="FFf3f4f6"/>
      </patternFill>
    </fill>
    <fill>
      <patternFill patternType="solid">
        <fgColor rgb="FFf97316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hair">
        <color rgb="FFD1D5DB"/>
      </left>
      <right style="hair">
        <color rgb="FFD1D5DB"/>
      </right>
      <top style="hair">
        <color rgb="FFD1D5DB"/>
      </top>
      <bottom style="hair">
        <color rgb="FFD1D5DB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2" fillId="3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1" fillId="2" borderId="0" xfId="0" applyFont="1" applyFill="1" applyAlignment="1">
      <alignment horizontal="left" vertical="center"/>
    </xf>
    <xf numFmtId="49" fontId="3" fillId="6" borderId="0" xfId="0" applyNumberFormat="1" applyFont="1" applyFill="1" applyAlignment="1">
      <alignment horizontal="center" vertical="top"/>
    </xf>
    <xf numFmtId="0" fontId="4" fillId="0" borderId="0" xfId="0" applyFont="1" applyAlignment="1">
      <alignment vertical="top" wrapText="1"/>
    </xf>
    <xf numFmtId="164" fontId="3" fillId="6" borderId="0" xfId="0" applyNumberFormat="1" applyFont="1" applyFill="1" applyAlignment="1">
      <alignment horizontal="center" vertical="top"/>
    </xf>
    <xf numFmtId="165" fontId="3" fillId="6" borderId="0" xfId="0" applyNumberFormat="1" applyFont="1" applyFill="1" applyAlignment="1">
      <alignment horizontal="center" vertical="top"/>
    </xf>
    <xf numFmtId="1" fontId="3" fillId="6" borderId="0" xfId="0" applyNumberFormat="1" applyFont="1" applyFill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 wrapText="1"/>
    </xf>
    <xf numFmtId="165" fontId="6" fillId="0" borderId="2" xfId="0" applyNumberFormat="1" applyFont="1" applyBorder="1" applyAlignment="1">
      <alignment horizontal="center" vertical="top"/>
    </xf>
    <xf numFmtId="0" fontId="6" fillId="7" borderId="2" xfId="0" applyFont="1" applyFill="1" applyBorder="1" applyAlignment="1">
      <alignment horizontal="center" vertical="top"/>
    </xf>
    <xf numFmtId="0" fontId="6" fillId="7" borderId="2" xfId="0" applyFont="1" applyFill="1" applyBorder="1" applyAlignment="1">
      <alignment vertical="top" wrapText="1"/>
    </xf>
    <xf numFmtId="165" fontId="6" fillId="7" borderId="2" xfId="0" applyNumberFormat="1" applyFont="1" applyFill="1" applyBorder="1" applyAlignment="1">
      <alignment horizontal="center" vertical="top"/>
    </xf>
    <xf numFmtId="164" fontId="7" fillId="0" borderId="2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8" fillId="8" borderId="0" xfId="0" applyFont="1" applyFill="1"/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164" fontId="10" fillId="4" borderId="0" xfId="0" applyNumberFormat="1" applyFont="1" applyFill="1"/>
    <xf numFmtId="0" fontId="4" fillId="0" borderId="0" xfId="0" applyFont="1" applyAlignment="1">
      <alignment wrapText="1"/>
    </xf>
    <xf numFmtId="0" fontId="7" fillId="9" borderId="2" xfId="0" applyFont="1" applyFill="1" applyBorder="1" applyAlignment="1">
      <alignment vertical="top" wrapText="1"/>
    </xf>
    <xf numFmtId="0" fontId="2" fillId="9" borderId="2" xfId="0" applyFont="1" applyFill="1" applyBorder="1" applyAlignment="1">
      <alignment vertical="top" wrapText="1"/>
    </xf>
    <xf numFmtId="0" fontId="7" fillId="7" borderId="2" xfId="0" applyFont="1" applyFill="1" applyBorder="1" applyAlignment="1">
      <alignment vertical="top" wrapText="1"/>
    </xf>
    <xf numFmtId="0" fontId="2" fillId="7" borderId="2" xfId="0" applyFont="1" applyFill="1" applyBorder="1" applyAlignment="1">
      <alignment vertical="top" wrapText="1"/>
    </xf>
    <xf numFmtId="0" fontId="6" fillId="9" borderId="2" xfId="0" applyFont="1" applyFill="1" applyBorder="1" applyAlignment="1">
      <alignment vertical="top" wrapText="1"/>
    </xf>
    <xf numFmtId="0" fontId="11" fillId="9" borderId="2" xfId="0" applyFont="1" applyFill="1" applyBorder="1" applyAlignment="1">
      <alignment vertical="top" wrapText="1"/>
    </xf>
    <xf numFmtId="0" fontId="11" fillId="7" borderId="2" xfId="0" applyFont="1" applyFill="1" applyBorder="1" applyAlignment="1">
      <alignment vertical="top" wrapText="1"/>
    </xf>
  </cellXfs>
  <cellStyles count="1">
    <cellStyle name="Normal" xfId="0" builtinId="0"/>
  </cellStyles>
  <dxfs count="3">
    <dxf>
      <font>
        <b/>
        <color rgb="FFFFFFFF"/>
      </font>
      <fill>
        <patternFill patternType="solid">
          <fgColor rgb="FFdc2626"/>
          <bgColor rgb="FFdc2626"/>
        </patternFill>
      </fill>
    </dxf>
    <dxf>
      <font>
        <b/>
        <color rgb="FF374151"/>
      </font>
      <fill>
        <patternFill patternType="solid">
          <fgColor rgb="FFeab308"/>
          <bgColor rgb="FFeab308"/>
        </patternFill>
      </fill>
    </dxf>
    <dxf>
      <font>
        <b/>
        <color rgb="FFFFFFFF"/>
      </font>
      <fill>
        <patternFill patternType="solid">
          <fgColor rgb="FF16a34a"/>
          <bgColor rgb="FF16a34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24"/>
  <sheetFormatPr defaultRowHeight="15" outlineLevelRow="0" outlineLevelCol="0" x14ac:dyDescent="55"/>
  <cols>
    <col min="1" max="1" width="80" customWidth="1"/>
  </cols>
  <sheetData>
    <row r="1" ht="32" customHeight="1" spans="1:1" x14ac:dyDescent="0.25">
      <c r="A1" s="1" t="s">
        <v>0</v>
      </c>
    </row>
    <row r="3" ht="18" customHeight="1" spans="1:1" x14ac:dyDescent="0.25">
      <c r="A3" s="2" t="s">
        <v>1</v>
      </c>
    </row>
    <row r="4" ht="18" customHeight="1" spans="1:1" x14ac:dyDescent="0.25">
      <c r="A4" s="2" t="s">
        <v>2</v>
      </c>
    </row>
    <row r="5" ht="18" customHeight="1" spans="1:1" x14ac:dyDescent="0.25">
      <c r="A5" s="2" t="s">
        <v>3</v>
      </c>
    </row>
    <row r="6" ht="18" customHeight="1" spans="1:1" x14ac:dyDescent="0.25">
      <c r="A6" s="2" t="s">
        <v>4</v>
      </c>
    </row>
    <row r="7" ht="18" customHeight="1" spans="1:1" x14ac:dyDescent="0.25">
      <c r="A7" s="2" t="s">
        <v>5</v>
      </c>
    </row>
    <row r="8" ht="18" customHeight="1" spans="1:1" x14ac:dyDescent="0.25">
      <c r="A8" s="2" t="s">
        <v>6</v>
      </c>
    </row>
    <row r="9" ht="18" customHeight="1" spans="1:1" x14ac:dyDescent="0.25">
      <c r="A9" s="2" t="s">
        <v>7</v>
      </c>
    </row>
    <row r="10" ht="18" customHeight="1" spans="1:1" x14ac:dyDescent="0.25">
      <c r="A10" s="2" t="s">
        <v>8</v>
      </c>
    </row>
    <row r="11" ht="18" customHeight="1" spans="1:1" x14ac:dyDescent="0.25">
      <c r="A11" s="2" t="s">
        <v>9</v>
      </c>
    </row>
    <row r="12" ht="18" customHeight="1" spans="1:1" x14ac:dyDescent="0.25">
      <c r="A12" s="2" t="s">
        <v>2</v>
      </c>
    </row>
    <row r="13" ht="18" customHeight="1" spans="1:1" x14ac:dyDescent="0.25">
      <c r="A13" s="2" t="s">
        <v>10</v>
      </c>
    </row>
    <row r="14" ht="18" customHeight="1" spans="1:1" x14ac:dyDescent="0.25">
      <c r="A14" s="2" t="s">
        <v>2</v>
      </c>
    </row>
    <row r="15" ht="18" customHeight="1" spans="1:1" x14ac:dyDescent="0.25">
      <c r="A15" s="2" t="s">
        <v>11</v>
      </c>
    </row>
    <row r="16" ht="18" customHeight="1" spans="1:1" x14ac:dyDescent="0.25">
      <c r="A16" s="2" t="s">
        <v>2</v>
      </c>
    </row>
    <row r="17" ht="18" customHeight="1" spans="1:1" x14ac:dyDescent="0.25">
      <c r="A17" s="2" t="s">
        <v>12</v>
      </c>
    </row>
    <row r="18" ht="18" customHeight="1" spans="1:1" x14ac:dyDescent="0.25">
      <c r="A18" s="2" t="s">
        <v>2</v>
      </c>
    </row>
    <row r="19" ht="18" customHeight="1" spans="1:1" x14ac:dyDescent="0.25">
      <c r="A19" s="2" t="s">
        <v>13</v>
      </c>
    </row>
    <row r="21" spans="1:1" x14ac:dyDescent="0.25">
      <c r="A21" s="3" t="s">
        <v>14</v>
      </c>
    </row>
    <row r="22" ht="18" customHeight="1" spans="1:1" x14ac:dyDescent="0.25">
      <c r="A22" s="4" t="s">
        <v>15</v>
      </c>
    </row>
    <row r="23" ht="18" customHeight="1" spans="1:1" x14ac:dyDescent="0.25">
      <c r="A23" s="5" t="s">
        <v>16</v>
      </c>
    </row>
    <row r="24" ht="18" customHeight="1" spans="1:1" x14ac:dyDescent="0.25">
      <c r="A24" s="6" t="s">
        <v>17</v>
      </c>
    </row>
  </sheetData>
  <pageMargins left="0.5" right="0.5" top="0.75" bottom="0.75" header="0.3" footer="0.3"/>
  <pageSetup paperSize="9" orientation="landscape" fitToWidth="1" fitToHeight="0"/>
  <headerFooter>
    <oddHeader>&amp;L&amp;"Calibri,Bold"&amp;10&amp;K1E3A8A[Nome da organização]&amp;R&amp;"Calibri"&amp;10&amp;KA0A0A0Instruções</oddHeader>
    <oddFooter>&amp;C&amp;"Calibri"&amp;10&amp;KA0A0A0Confidencial  |  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FormatPr defaultRowHeight="15" outlineLevelRow="0" outlineLevelCol="0" x14ac:dyDescent="55"/>
  <cols>
    <col min="1" max="1" width="52" customWidth="1"/>
    <col min="2" max="2" width="18" customWidth="1"/>
    <col min="3" max="3" width="60" customWidth="1"/>
  </cols>
  <sheetData>
    <row r="1" ht="30" customHeight="1" spans="1:3" x14ac:dyDescent="0.25">
      <c r="A1" s="7" t="s">
        <v>18</v>
      </c>
      <c r="B1" s="7"/>
      <c r="C1" s="7"/>
    </row>
    <row r="3" ht="32" customHeight="1" spans="1:3" x14ac:dyDescent="0.25">
      <c r="A3" s="2" t="s">
        <v>19</v>
      </c>
      <c r="B3" s="8" t="s">
        <v>20</v>
      </c>
      <c r="C3" s="9" t="s">
        <v>21</v>
      </c>
    </row>
    <row r="4" ht="32" customHeight="1" spans="1:3" x14ac:dyDescent="0.25">
      <c r="A4" s="2" t="s">
        <v>22</v>
      </c>
      <c r="B4" s="10">
        <v>46037</v>
      </c>
      <c r="C4" s="9" t="s">
        <v>23</v>
      </c>
    </row>
    <row r="5" ht="32" customHeight="1" spans="1:3" x14ac:dyDescent="0.25">
      <c r="A5" s="2" t="s">
        <v>24</v>
      </c>
      <c r="B5" s="10">
        <v>46115</v>
      </c>
      <c r="C5" s="9" t="s">
        <v>25</v>
      </c>
    </row>
    <row r="6" ht="32" customHeight="1" spans="1:3" x14ac:dyDescent="0.25">
      <c r="A6" s="2" t="s">
        <v>26</v>
      </c>
      <c r="B6" s="10">
        <v>46115</v>
      </c>
      <c r="C6" s="9" t="s">
        <v>27</v>
      </c>
    </row>
    <row r="7" ht="32" customHeight="1" spans="1:3" x14ac:dyDescent="0.25">
      <c r="A7" s="2" t="s">
        <v>28</v>
      </c>
      <c r="B7" s="10">
        <v>46143</v>
      </c>
      <c r="C7" s="9" t="s">
        <v>29</v>
      </c>
    </row>
    <row r="8" ht="32" customHeight="1" spans="1:3" x14ac:dyDescent="0.25">
      <c r="A8" s="2" t="s">
        <v>30</v>
      </c>
      <c r="B8" s="10">
        <v>46174</v>
      </c>
      <c r="C8" s="9" t="s">
        <v>31</v>
      </c>
    </row>
    <row r="9" ht="32" customHeight="1" spans="1:3" x14ac:dyDescent="0.25">
      <c r="A9" s="2" t="s">
        <v>32</v>
      </c>
      <c r="B9" s="10">
        <v>46174</v>
      </c>
      <c r="C9" s="9" t="s">
        <v>33</v>
      </c>
    </row>
    <row r="10" ht="32" customHeight="1" spans="1:3" x14ac:dyDescent="0.25">
      <c r="A10" s="2" t="s">
        <v>34</v>
      </c>
      <c r="B10" s="10">
        <v>46174</v>
      </c>
      <c r="C10" s="9" t="s">
        <v>35</v>
      </c>
    </row>
    <row r="11" ht="32" customHeight="1" spans="1:3" x14ac:dyDescent="0.25">
      <c r="A11" s="2" t="s">
        <v>36</v>
      </c>
      <c r="B11" s="10">
        <v>46279.92277950232</v>
      </c>
      <c r="C11" s="9" t="s">
        <v>37</v>
      </c>
    </row>
    <row r="12" ht="32" customHeight="1" spans="1:3" x14ac:dyDescent="0.25">
      <c r="A12" s="2" t="s">
        <v>38</v>
      </c>
      <c r="B12" s="11">
        <v>46279.92277950232</v>
      </c>
      <c r="C12" s="9" t="s">
        <v>39</v>
      </c>
    </row>
    <row r="13" ht="32" customHeight="1" spans="1:3" x14ac:dyDescent="0.25">
      <c r="A13" s="2" t="s">
        <v>40</v>
      </c>
      <c r="B13" s="11">
        <v>46279.92277950232</v>
      </c>
      <c r="C13" s="9" t="s">
        <v>41</v>
      </c>
    </row>
    <row r="14" ht="32" customHeight="1" spans="1:3" x14ac:dyDescent="0.25">
      <c r="A14" s="2" t="s">
        <v>42</v>
      </c>
      <c r="B14" s="11">
        <v>46279.92277950232</v>
      </c>
      <c r="C14" s="9" t="s">
        <v>43</v>
      </c>
    </row>
    <row r="15" ht="32" customHeight="1" spans="1:3" x14ac:dyDescent="0.25">
      <c r="A15" s="2" t="s">
        <v>44</v>
      </c>
      <c r="B15" s="12">
        <v>2026</v>
      </c>
      <c r="C15" s="9" t="s">
        <v>45</v>
      </c>
    </row>
    <row r="16" ht="32" customHeight="1" spans="1:3" x14ac:dyDescent="0.25">
      <c r="A16" s="2" t="s">
        <v>46</v>
      </c>
      <c r="B16" s="12">
        <v>1</v>
      </c>
      <c r="C16" s="9" t="s">
        <v>47</v>
      </c>
    </row>
    <row r="17" ht="32" customHeight="1" spans="1:3" x14ac:dyDescent="0.25">
      <c r="A17" s="2" t="s">
        <v>48</v>
      </c>
      <c r="B17" s="10">
        <v>46279.92277950232</v>
      </c>
      <c r="C17" s="9" t="s">
        <v>49</v>
      </c>
    </row>
    <row r="18" ht="32" customHeight="1" spans="1:3" x14ac:dyDescent="0.25">
      <c r="A18" s="2" t="s">
        <v>50</v>
      </c>
      <c r="B18" s="10">
        <v>46279.92277950232</v>
      </c>
      <c r="C18" s="9" t="s">
        <v>51</v>
      </c>
    </row>
    <row r="19" ht="32" customHeight="1" spans="1:3" x14ac:dyDescent="0.25">
      <c r="A19" s="2" t="s">
        <v>52</v>
      </c>
      <c r="B19" s="10">
        <v>46195</v>
      </c>
      <c r="C19" s="9" t="s">
        <v>53</v>
      </c>
    </row>
    <row r="20" ht="32" customHeight="1" spans="1:3" x14ac:dyDescent="0.25">
      <c r="A20" s="2" t="s">
        <v>54</v>
      </c>
      <c r="B20" s="10">
        <v>46279.92277950232</v>
      </c>
      <c r="C20" s="9" t="s">
        <v>55</v>
      </c>
    </row>
    <row r="21" ht="32" customHeight="1" spans="1:3" x14ac:dyDescent="0.25">
      <c r="A21" s="2" t="s">
        <v>56</v>
      </c>
      <c r="B21" s="10">
        <v>46279.92277950232</v>
      </c>
      <c r="C21" s="9" t="s">
        <v>57</v>
      </c>
    </row>
    <row r="22" ht="32" customHeight="1" spans="1:3" x14ac:dyDescent="0.25">
      <c r="A22" s="2" t="s">
        <v>58</v>
      </c>
      <c r="B22" s="10">
        <v>46279.92277950232</v>
      </c>
      <c r="C22" s="9" t="s">
        <v>59</v>
      </c>
    </row>
    <row r="23" ht="32" customHeight="1" spans="1:3" x14ac:dyDescent="0.25">
      <c r="A23" s="2" t="s">
        <v>60</v>
      </c>
      <c r="B23" s="8" t="s">
        <v>61</v>
      </c>
      <c r="C23" s="9" t="s">
        <v>62</v>
      </c>
    </row>
  </sheetData>
  <mergeCells count="1">
    <mergeCell ref="A1:C1"/>
  </mergeCells>
  <dataValidations count="2">
    <dataValidation type="list" allowBlank="1" showErrorMessage="1" errorStyle="warning" errorTitle="Valor inválido" error="Por favor seleccione um valor da lista." sqref="B23">
      <formula1>"Código Malicioso,Disponibilidade,Recolha de Informação,Intrusão,Tentativa de Intrusão,Segurança da Informação,Fraude,Conteúdo Abusivo,Vulnerabilidade,Outro"</formula1>
    </dataValidation>
    <dataValidation type="list" allowBlank="1" showErrorMessage="1" errorStyle="warning" errorTitle="Valor inválido" error="Por favor seleccione um valor da lista." sqref="B3">
      <formula1>"Nova (início de atividade após entrada em vigor),Já em atividade antes da entrada em vigor"</formula1>
    </dataValidation>
  </dataValidations>
  <pageMargins left="0.5" right="0.5" top="0.75" bottom="0.75" header="0.3" footer="0.3"/>
  <pageSetup paperSize="9" orientation="landscape" fitToWidth="1" fitToHeight="0"/>
  <headerFooter>
    <oddHeader>&amp;L&amp;"Calibri,Bold"&amp;10&amp;K1E3A8A[Nome da organização]&amp;R&amp;"Calibri"&amp;10&amp;KA0A0A0Datas de referência</oddHeader>
    <oddFooter>&amp;C&amp;"Calibri"&amp;10&amp;KA0A0A0Confidencial  |  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0" customWidth="1"/>
    <col min="3" max="3" width="20" customWidth="1"/>
    <col min="4" max="4" width="30" customWidth="1"/>
    <col min="5" max="5" width="26" customWidth="1"/>
    <col min="6" max="6" width="14" customWidth="1"/>
    <col min="7" max="7" width="18" customWidth="1"/>
    <col min="8" max="8" width="14" customWidth="1"/>
  </cols>
  <sheetData>
    <row r="1" ht="30" customHeight="1" spans="1:8" x14ac:dyDescent="0.25">
      <c r="A1" s="13" t="s">
        <v>63</v>
      </c>
      <c r="B1" s="13" t="s">
        <v>64</v>
      </c>
      <c r="C1" s="13" t="s">
        <v>65</v>
      </c>
      <c r="D1" s="13" t="s">
        <v>66</v>
      </c>
      <c r="E1" s="13" t="s">
        <v>67</v>
      </c>
      <c r="F1" s="13" t="s">
        <v>68</v>
      </c>
      <c r="G1" s="13" t="s">
        <v>69</v>
      </c>
      <c r="H1" s="13" t="s">
        <v>70</v>
      </c>
    </row>
    <row r="2" ht="44" customHeight="1" spans="1:8" x14ac:dyDescent="0.25">
      <c r="A2" s="14">
        <v>1</v>
      </c>
      <c r="B2" s="15" t="s">
        <v>71</v>
      </c>
      <c r="C2" s="15" t="s">
        <v>72</v>
      </c>
      <c r="D2" s="15" t="s">
        <v>73</v>
      </c>
      <c r="E2" s="15" t="s">
        <v>74</v>
      </c>
      <c r="F2" s="15" t="s">
        <v>75</v>
      </c>
      <c r="G2" s="16">
        <f>IF('Datas de referência'!B3="Nova (início de atividade após entrada em vigor)",'Datas de referência'!B4+30,'Datas de referência'!B6+60)</f>
      </c>
      <c r="H2" s="14">
        <f>IF(G2="","N/A",IF(G2&lt;TODAY(),"Ultrapassado",IF(G2&lt;=TODAY()+7,"A vencer (7 dias)","OK")))</f>
      </c>
    </row>
    <row r="3" ht="44" customHeight="1" spans="1:8" x14ac:dyDescent="0.25">
      <c r="A3" s="17">
        <v>2</v>
      </c>
      <c r="B3" s="18" t="s">
        <v>76</v>
      </c>
      <c r="C3" s="18" t="s">
        <v>77</v>
      </c>
      <c r="D3" s="18" t="s">
        <v>73</v>
      </c>
      <c r="E3" s="18" t="s">
        <v>78</v>
      </c>
      <c r="F3" s="18" t="s">
        <v>75</v>
      </c>
      <c r="G3" s="19">
        <f>'Datas de referência'!B4+30</f>
      </c>
      <c r="H3" s="17">
        <f>IF(G3="","N/A",IF(G3&lt;TODAY(),"Ultrapassado",IF(G3&lt;=TODAY()+7,"A vencer (7 dias)","OK")))</f>
      </c>
    </row>
    <row r="4" ht="44" customHeight="1" spans="1:8" x14ac:dyDescent="0.25">
      <c r="A4" s="14">
        <v>3</v>
      </c>
      <c r="B4" s="15" t="s">
        <v>79</v>
      </c>
      <c r="C4" s="15" t="s">
        <v>80</v>
      </c>
      <c r="D4" s="15" t="s">
        <v>81</v>
      </c>
      <c r="E4" s="15" t="s">
        <v>29</v>
      </c>
      <c r="F4" s="15" t="s">
        <v>75</v>
      </c>
      <c r="G4" s="16">
        <f>WORKDAY('Datas de referência'!B7,10)</f>
      </c>
      <c r="H4" s="14">
        <f>IF(G4="","N/A",IF(G4&lt;TODAY(),"Ultrapassado",IF(G4&lt;=TODAY()+7,"A vencer (7 dias)","OK")))</f>
      </c>
    </row>
    <row r="5" ht="44" customHeight="1" spans="1:8" x14ac:dyDescent="0.25">
      <c r="A5" s="17">
        <v>4</v>
      </c>
      <c r="B5" s="18" t="s">
        <v>82</v>
      </c>
      <c r="C5" s="18" t="s">
        <v>83</v>
      </c>
      <c r="D5" s="18" t="s">
        <v>84</v>
      </c>
      <c r="E5" s="18" t="s">
        <v>85</v>
      </c>
      <c r="F5" s="18" t="s">
        <v>86</v>
      </c>
      <c r="G5" s="17" t="s">
        <v>87</v>
      </c>
      <c r="H5" s="17" t="s">
        <v>88</v>
      </c>
    </row>
    <row r="6" ht="44" customHeight="1" spans="1:8" x14ac:dyDescent="0.25">
      <c r="A6" s="14">
        <v>5</v>
      </c>
      <c r="B6" s="15" t="s">
        <v>89</v>
      </c>
      <c r="C6" s="15" t="s">
        <v>90</v>
      </c>
      <c r="D6" s="15" t="s">
        <v>91</v>
      </c>
      <c r="E6" s="15" t="s">
        <v>92</v>
      </c>
      <c r="F6" s="15" t="s">
        <v>75</v>
      </c>
      <c r="G6" s="16">
        <f>IF('Datas de referência'!B3="Nova (início de atividade após entrada em vigor)",WORKDAY('Datas de referência'!B9,20),WORKDAY('Datas de referência'!B8,20))</f>
      </c>
      <c r="H6" s="14">
        <f>IF(G6="","N/A",IF(G6&lt;TODAY(),"Ultrapassado",IF(G6&lt;=TODAY()+7,"A vencer (7 dias)","OK")))</f>
      </c>
    </row>
    <row r="7" ht="44" customHeight="1" spans="1:8" x14ac:dyDescent="0.25">
      <c r="A7" s="17">
        <v>6</v>
      </c>
      <c r="B7" s="18" t="s">
        <v>93</v>
      </c>
      <c r="C7" s="18" t="s">
        <v>90</v>
      </c>
      <c r="D7" s="18" t="s">
        <v>91</v>
      </c>
      <c r="E7" s="18" t="s">
        <v>94</v>
      </c>
      <c r="F7" s="18" t="s">
        <v>75</v>
      </c>
      <c r="G7" s="19">
        <f>IF('Datas de referência'!B3="Nova (início de atividade após entrada em vigor)",WORKDAY('Datas de referência'!B10,20),WORKDAY('Datas de referência'!B8,20))</f>
      </c>
      <c r="H7" s="17">
        <f>IF(G7="","N/A",IF(G7&lt;TODAY(),"Ultrapassado",IF(G7&lt;=TODAY()+7,"A vencer (7 dias)","OK")))</f>
      </c>
    </row>
    <row r="8" ht="44" customHeight="1" spans="1:8" x14ac:dyDescent="0.25">
      <c r="A8" s="14">
        <v>7</v>
      </c>
      <c r="B8" s="15" t="s">
        <v>95</v>
      </c>
      <c r="C8" s="15" t="s">
        <v>96</v>
      </c>
      <c r="D8" s="15" t="s">
        <v>97</v>
      </c>
      <c r="E8" s="15" t="s">
        <v>98</v>
      </c>
      <c r="F8" s="15" t="s">
        <v>75</v>
      </c>
      <c r="G8" s="16">
        <f>WORKDAY('Datas de referência'!B11,30)</f>
      </c>
      <c r="H8" s="14">
        <f>IF(G8="","N/A",IF(G8&lt;TODAY(),"Ultrapassado",IF(G8&lt;=TODAY()+7,"A vencer (7 dias)","OK")))</f>
      </c>
    </row>
    <row r="9" ht="44" customHeight="1" spans="1:8" x14ac:dyDescent="0.25">
      <c r="A9" s="17">
        <v>8</v>
      </c>
      <c r="B9" s="18" t="s">
        <v>99</v>
      </c>
      <c r="C9" s="18" t="s">
        <v>100</v>
      </c>
      <c r="D9" s="18" t="s">
        <v>97</v>
      </c>
      <c r="E9" s="18" t="s">
        <v>101</v>
      </c>
      <c r="F9" s="18" t="s">
        <v>75</v>
      </c>
      <c r="G9" s="19">
        <f>EDATE('Datas de referência'!B11,3)</f>
      </c>
      <c r="H9" s="17">
        <f>IF(G9="","N/A",IF(G9&lt;TODAY(),"Ultrapassado",IF(G9&lt;=TODAY()+7,"A vencer (7 dias)","OK")))</f>
      </c>
    </row>
    <row r="10" ht="44" customHeight="1" spans="1:8" x14ac:dyDescent="0.25">
      <c r="A10" s="14">
        <v>9</v>
      </c>
      <c r="B10" s="15" t="s">
        <v>102</v>
      </c>
      <c r="C10" s="15" t="s">
        <v>103</v>
      </c>
      <c r="D10" s="15" t="s">
        <v>104</v>
      </c>
      <c r="E10" s="15" t="s">
        <v>105</v>
      </c>
      <c r="F10" s="15" t="s">
        <v>75</v>
      </c>
      <c r="G10" s="16">
        <f>'Datas de referência'!B12+1</f>
      </c>
      <c r="H10" s="14">
        <f>IF(G10="","N/A",IF(G10&lt;TODAY(),"Ultrapassado",IF(G10&lt;=TODAY()+7,"A vencer (7 dias)","OK")))</f>
      </c>
    </row>
    <row r="11" ht="44" customHeight="1" spans="1:8" x14ac:dyDescent="0.25">
      <c r="A11" s="17">
        <v>10</v>
      </c>
      <c r="B11" s="18" t="s">
        <v>106</v>
      </c>
      <c r="C11" s="18" t="s">
        <v>107</v>
      </c>
      <c r="D11" s="18" t="s">
        <v>108</v>
      </c>
      <c r="E11" s="18" t="s">
        <v>109</v>
      </c>
      <c r="F11" s="18" t="s">
        <v>75</v>
      </c>
      <c r="G11" s="19">
        <f>'Datas de referência'!B12+3</f>
      </c>
      <c r="H11" s="17">
        <f>IF(G11="","N/A",IF(G11&lt;TODAY(),"Ultrapassado",IF(G11&lt;=TODAY()+7,"A vencer (7 dias)","OK")))</f>
      </c>
    </row>
    <row r="12" ht="44" customHeight="1" spans="1:8" x14ac:dyDescent="0.25">
      <c r="A12" s="14">
        <v>11</v>
      </c>
      <c r="B12" s="15" t="s">
        <v>110</v>
      </c>
      <c r="C12" s="15" t="s">
        <v>103</v>
      </c>
      <c r="D12" s="15" t="s">
        <v>111</v>
      </c>
      <c r="E12" s="15" t="s">
        <v>112</v>
      </c>
      <c r="F12" s="15" t="s">
        <v>75</v>
      </c>
      <c r="G12" s="16">
        <f>'Datas de referência'!B13+1</f>
      </c>
      <c r="H12" s="14">
        <f>IF(G12="","N/A",IF(G12&lt;TODAY(),"Ultrapassado",IF(G12&lt;=TODAY()+7,"A vencer (7 dias)","OK")))</f>
      </c>
    </row>
    <row r="13" ht="44" customHeight="1" spans="1:8" x14ac:dyDescent="0.25">
      <c r="A13" s="17">
        <v>12</v>
      </c>
      <c r="B13" s="18" t="s">
        <v>113</v>
      </c>
      <c r="C13" s="18" t="s">
        <v>96</v>
      </c>
      <c r="D13" s="18" t="s">
        <v>114</v>
      </c>
      <c r="E13" s="18" t="s">
        <v>115</v>
      </c>
      <c r="F13" s="18" t="s">
        <v>75</v>
      </c>
      <c r="G13" s="19">
        <f>WORKDAY('Datas de referência'!B14,30)</f>
      </c>
      <c r="H13" s="17">
        <f>IF(G13="","N/A",IF(G13&lt;TODAY(),"Ultrapassado",IF(G13&lt;=TODAY()+7,"A vencer (7 dias)","OK")))</f>
      </c>
    </row>
    <row r="14" ht="44" customHeight="1" spans="1:8" x14ac:dyDescent="0.25">
      <c r="A14" s="14">
        <v>13</v>
      </c>
      <c r="B14" s="15" t="s">
        <v>116</v>
      </c>
      <c r="C14" s="15" t="s">
        <v>117</v>
      </c>
      <c r="D14" s="15" t="s">
        <v>118</v>
      </c>
      <c r="E14" s="15" t="s">
        <v>119</v>
      </c>
      <c r="F14" s="15" t="s">
        <v>75</v>
      </c>
      <c r="G14" s="14" t="s">
        <v>87</v>
      </c>
      <c r="H14" s="14" t="s">
        <v>88</v>
      </c>
    </row>
    <row r="15" ht="44" customHeight="1" spans="1:8" x14ac:dyDescent="0.25">
      <c r="A15" s="17">
        <v>14</v>
      </c>
      <c r="B15" s="18" t="s">
        <v>120</v>
      </c>
      <c r="C15" s="18" t="s">
        <v>107</v>
      </c>
      <c r="D15" s="18" t="s">
        <v>121</v>
      </c>
      <c r="E15" s="18" t="s">
        <v>122</v>
      </c>
      <c r="F15" s="18" t="s">
        <v>75</v>
      </c>
      <c r="G15" s="19">
        <f>'Datas de referência'!B22+3</f>
      </c>
      <c r="H15" s="17">
        <f>IF(G15="","N/A",IF(G15&lt;TODAY(),"Ultrapassado",IF(G15&lt;=TODAY()+7,"A vencer (7 dias)","OK")))</f>
      </c>
    </row>
    <row r="16" ht="44" customHeight="1" spans="1:8" x14ac:dyDescent="0.25">
      <c r="A16" s="14">
        <v>15</v>
      </c>
      <c r="B16" s="15" t="s">
        <v>123</v>
      </c>
      <c r="C16" s="15" t="s">
        <v>124</v>
      </c>
      <c r="D16" s="15" t="s">
        <v>125</v>
      </c>
      <c r="E16" s="15" t="s">
        <v>126</v>
      </c>
      <c r="F16" s="15" t="s">
        <v>75</v>
      </c>
      <c r="G16" s="16">
        <f>WORKDAY(EOMONTH(DATE(YEAR('Datas de referência'!B4)+IF('Datas de referência'!B16=1,1,2),1,1),0)+1,-1)</f>
      </c>
      <c r="H16" s="14">
        <f>IF(G16="","N/A",IF(G16&lt;TODAY(),"Ultrapassado",IF(G16&lt;=TODAY()+7,"A vencer (7 dias)","OK")))</f>
      </c>
    </row>
    <row r="17" ht="44" customHeight="1" spans="1:8" x14ac:dyDescent="0.25">
      <c r="A17" s="17">
        <v>16</v>
      </c>
      <c r="B17" s="18" t="s">
        <v>127</v>
      </c>
      <c r="C17" s="18" t="s">
        <v>124</v>
      </c>
      <c r="D17" s="18" t="s">
        <v>128</v>
      </c>
      <c r="E17" s="18" t="s">
        <v>129</v>
      </c>
      <c r="F17" s="18" t="s">
        <v>75</v>
      </c>
      <c r="G17" s="19">
        <f>WORKDAY(EOMONTH(DATE('Datas de referência'!B15+1,1,1),0)+1,-1)</f>
      </c>
      <c r="H17" s="17">
        <f>IF(G17="","N/A",IF(G17&lt;TODAY(),"Ultrapassado",IF(G17&lt;=TODAY()+7,"A vencer (7 dias)","OK")))</f>
      </c>
    </row>
    <row r="18" ht="44" customHeight="1" spans="1:8" x14ac:dyDescent="0.25">
      <c r="A18" s="14">
        <v>17</v>
      </c>
      <c r="B18" s="15" t="s">
        <v>130</v>
      </c>
      <c r="C18" s="15" t="s">
        <v>131</v>
      </c>
      <c r="D18" s="15" t="s">
        <v>132</v>
      </c>
      <c r="E18" s="15" t="s">
        <v>133</v>
      </c>
      <c r="F18" s="15" t="s">
        <v>75</v>
      </c>
      <c r="G18" s="14" t="s">
        <v>87</v>
      </c>
      <c r="H18" s="14" t="s">
        <v>88</v>
      </c>
    </row>
    <row r="19" ht="44" customHeight="1" spans="1:8" x14ac:dyDescent="0.25">
      <c r="A19" s="17">
        <v>18</v>
      </c>
      <c r="B19" s="18" t="s">
        <v>134</v>
      </c>
      <c r="C19" s="18" t="s">
        <v>135</v>
      </c>
      <c r="D19" s="18" t="s">
        <v>136</v>
      </c>
      <c r="E19" s="18" t="s">
        <v>137</v>
      </c>
      <c r="F19" s="18" t="s">
        <v>75</v>
      </c>
      <c r="G19" s="19">
        <f>MIN(DATE(YEAR('Datas de referência'!B8)+1,1,31),EDATE('Datas de referência'!B8,6))</f>
      </c>
      <c r="H19" s="17">
        <f>IF(G19="","N/A",IF(G19&lt;TODAY(),"Ultrapassado",IF(G19&lt;=TODAY()+7,"A vencer (7 dias)","OK")))</f>
      </c>
    </row>
    <row r="20" ht="44" customHeight="1" spans="1:8" x14ac:dyDescent="0.25">
      <c r="A20" s="14">
        <v>19</v>
      </c>
      <c r="B20" s="15" t="s">
        <v>138</v>
      </c>
      <c r="C20" s="15" t="s">
        <v>139</v>
      </c>
      <c r="D20" s="15" t="s">
        <v>140</v>
      </c>
      <c r="E20" s="15" t="s">
        <v>141</v>
      </c>
      <c r="F20" s="15" t="s">
        <v>75</v>
      </c>
      <c r="G20" s="14" t="s">
        <v>87</v>
      </c>
      <c r="H20" s="14" t="s">
        <v>88</v>
      </c>
    </row>
    <row r="21" ht="44" customHeight="1" spans="1:8" x14ac:dyDescent="0.25">
      <c r="A21" s="17">
        <v>20</v>
      </c>
      <c r="B21" s="18" t="s">
        <v>142</v>
      </c>
      <c r="C21" s="18" t="s">
        <v>124</v>
      </c>
      <c r="D21" s="18" t="s">
        <v>143</v>
      </c>
      <c r="E21" s="18" t="s">
        <v>144</v>
      </c>
      <c r="F21" s="18" t="s">
        <v>75</v>
      </c>
      <c r="G21" s="19">
        <f>WORKDAY(EOMONTH(DATE('Datas de referência'!B15+1,1,1),0)+1,-1)</f>
      </c>
      <c r="H21" s="17">
        <f>IF(G21="","N/A",IF(G21&lt;TODAY(),"Ultrapassado",IF(G21&lt;=TODAY()+7,"A vencer (7 dias)","OK")))</f>
      </c>
    </row>
    <row r="22" ht="44" customHeight="1" spans="1:8" x14ac:dyDescent="0.25">
      <c r="A22" s="14">
        <v>21</v>
      </c>
      <c r="B22" s="15" t="s">
        <v>145</v>
      </c>
      <c r="C22" s="15" t="s">
        <v>146</v>
      </c>
      <c r="D22" s="15" t="s">
        <v>147</v>
      </c>
      <c r="E22" s="15" t="s">
        <v>148</v>
      </c>
      <c r="F22" s="15" t="s">
        <v>75</v>
      </c>
      <c r="G22" s="16">
        <f>'Datas de referência'!B17+365</f>
      </c>
      <c r="H22" s="14">
        <f>IF(G22="","N/A",IF(G22&lt;TODAY(),"Ultrapassado",IF(G22&lt;=TODAY()+7,"A vencer (7 dias)","OK")))</f>
      </c>
    </row>
    <row r="23" ht="44" customHeight="1" spans="1:8" x14ac:dyDescent="0.25">
      <c r="A23" s="17">
        <v>22</v>
      </c>
      <c r="B23" s="18" t="s">
        <v>149</v>
      </c>
      <c r="C23" s="18" t="s">
        <v>150</v>
      </c>
      <c r="D23" s="18" t="s">
        <v>97</v>
      </c>
      <c r="E23" s="18" t="s">
        <v>151</v>
      </c>
      <c r="F23" s="18" t="s">
        <v>75</v>
      </c>
      <c r="G23" s="19">
        <f>EDATE('Datas de referência'!B18,6)</f>
      </c>
      <c r="H23" s="17">
        <f>IF(G23="","N/A",IF(G23&lt;TODAY(),"Ultrapassado",IF(G23&lt;=TODAY()+7,"A vencer (7 dias)","OK")))</f>
      </c>
    </row>
    <row r="24" ht="44" customHeight="1" spans="1:8" x14ac:dyDescent="0.25">
      <c r="A24" s="14">
        <v>23</v>
      </c>
      <c r="B24" s="15" t="s">
        <v>152</v>
      </c>
      <c r="C24" s="15" t="s">
        <v>153</v>
      </c>
      <c r="D24" s="15" t="s">
        <v>154</v>
      </c>
      <c r="E24" s="15" t="s">
        <v>155</v>
      </c>
      <c r="F24" s="15" t="s">
        <v>75</v>
      </c>
      <c r="G24" s="16">
        <f>EDATE('Datas de referência'!B5,12)</f>
      </c>
      <c r="H24" s="14">
        <f>IF(G24="","N/A",IF(G24&lt;TODAY(),"Ultrapassado",IF(G24&lt;=TODAY()+7,"A vencer (7 dias)","OK")))</f>
      </c>
    </row>
    <row r="25" ht="44" customHeight="1" spans="1:8" x14ac:dyDescent="0.25">
      <c r="A25" s="17">
        <v>24</v>
      </c>
      <c r="B25" s="18" t="s">
        <v>156</v>
      </c>
      <c r="C25" s="18" t="s">
        <v>157</v>
      </c>
      <c r="D25" s="18" t="s">
        <v>158</v>
      </c>
      <c r="E25" s="18" t="s">
        <v>159</v>
      </c>
      <c r="F25" s="18" t="s">
        <v>160</v>
      </c>
      <c r="G25" s="19">
        <f>EDATE('Datas de referência'!B19,24)</f>
      </c>
      <c r="H25" s="17">
        <f>IF(G25="","N/A",IF(G25&lt;TODAY(),"Ultrapassado",IF(G25&lt;=TODAY()+7,"A vencer (7 dias)","OK")))</f>
      </c>
    </row>
    <row r="26" ht="44" customHeight="1" spans="1:8" x14ac:dyDescent="0.25">
      <c r="A26" s="14">
        <v>25</v>
      </c>
      <c r="B26" s="15" t="s">
        <v>161</v>
      </c>
      <c r="C26" s="15" t="s">
        <v>107</v>
      </c>
      <c r="D26" s="15" t="s">
        <v>97</v>
      </c>
      <c r="E26" s="15" t="s">
        <v>55</v>
      </c>
      <c r="F26" s="15" t="s">
        <v>75</v>
      </c>
      <c r="G26" s="16">
        <f>'Datas de referência'!B20+3</f>
      </c>
      <c r="H26" s="14">
        <f>IF(G26="","N/A",IF(G26&lt;TODAY(),"Ultrapassado",IF(G26&lt;=TODAY()+7,"A vencer (7 dias)","OK")))</f>
      </c>
    </row>
    <row r="27" ht="44" customHeight="1" spans="1:8" x14ac:dyDescent="0.25">
      <c r="A27" s="17">
        <v>26</v>
      </c>
      <c r="B27" s="18" t="s">
        <v>162</v>
      </c>
      <c r="C27" s="18" t="s">
        <v>80</v>
      </c>
      <c r="D27" s="18" t="s">
        <v>97</v>
      </c>
      <c r="E27" s="18" t="s">
        <v>55</v>
      </c>
      <c r="F27" s="18" t="s">
        <v>75</v>
      </c>
      <c r="G27" s="19">
        <f>WORKDAY('Datas de referência'!B20,10)</f>
      </c>
      <c r="H27" s="17">
        <f>IF(G27="","N/A",IF(G27&lt;TODAY(),"Ultrapassado",IF(G27&lt;=TODAY()+7,"A vencer (7 dias)","OK")))</f>
      </c>
    </row>
    <row r="28" ht="44" customHeight="1" spans="1:8" x14ac:dyDescent="0.25">
      <c r="A28" s="14">
        <v>27</v>
      </c>
      <c r="B28" s="15" t="s">
        <v>163</v>
      </c>
      <c r="C28" s="15" t="s">
        <v>164</v>
      </c>
      <c r="D28" s="15" t="s">
        <v>165</v>
      </c>
      <c r="E28" s="15" t="s">
        <v>166</v>
      </c>
      <c r="F28" s="15" t="s">
        <v>88</v>
      </c>
      <c r="G28" s="16">
        <f>EDATE('Datas de referência'!B21,60)</f>
      </c>
      <c r="H28" s="14">
        <f>IF(G28="","N/A",IF(G28&lt;TODAY(),"Ultrapassado",IF(G28&lt;=TODAY()+7,"A vencer (7 dias)","OK")))</f>
      </c>
    </row>
    <row r="29" ht="44" customHeight="1" spans="1:8" x14ac:dyDescent="0.25">
      <c r="A29" s="17">
        <v>28</v>
      </c>
      <c r="B29" s="18" t="s">
        <v>167</v>
      </c>
      <c r="C29" s="18" t="s">
        <v>168</v>
      </c>
      <c r="D29" s="18" t="s">
        <v>165</v>
      </c>
      <c r="E29" s="18" t="s">
        <v>169</v>
      </c>
      <c r="F29" s="18" t="s">
        <v>88</v>
      </c>
      <c r="G29" s="19">
        <f>EDATE('Datas de referência'!B21,36)</f>
      </c>
      <c r="H29" s="17">
        <f>IF(G29="","N/A",IF(G29&lt;TODAY(),"Ultrapassado",IF(G29&lt;=TODAY()+7,"A vencer (7 dias)","OK")))</f>
      </c>
    </row>
  </sheetData>
  <conditionalFormatting sqref="H2:H29">
    <cfRule type="containsText" dxfId="0" priority="1">
      <formula>NOT(ISERROR(SEARCH("Ultrapassado",H2)))</formula>
    </cfRule>
  </conditionalFormatting>
  <conditionalFormatting sqref="H2:H29">
    <cfRule type="containsText" dxfId="1" priority="2">
      <formula>NOT(ISERROR(SEARCH("A vencer (7 dias)",H2)))</formula>
    </cfRule>
  </conditionalFormatting>
  <conditionalFormatting sqref="H2:H29">
    <cfRule type="containsText" dxfId="2" priority="3">
      <formula>NOT(ISERROR(SEARCH("OK",H2)))</formula>
    </cfRule>
  </conditionalFormatting>
  <pageMargins left="0.5" right="0.5" top="0.75" bottom="0.75" header="0.3" footer="0.3"/>
  <pageSetup paperSize="9" orientation="landscape" fitToWidth="1" fitToHeight="0"/>
  <headerFooter>
    <oddHeader>&amp;L&amp;"Calibri,Bold"&amp;10&amp;K1E3A8A[Nome da organização]&amp;R&amp;"Calibri"&amp;10&amp;KA0A0A0Calendário</oddHeader>
    <oddFooter>&amp;C&amp;"Calibri"&amp;10&amp;KA0A0A0Confidencial  |  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FormatPr defaultRowHeight="15" outlineLevelRow="0" outlineLevelCol="0" x14ac:dyDescent="55"/>
  <cols>
    <col min="1" max="1" width="36" customWidth="1"/>
    <col min="2" max="2" width="20" customWidth="1"/>
    <col min="3" max="3" width="18" customWidth="1"/>
    <col min="4" max="4" width="30" customWidth="1"/>
    <col min="5" max="5" width="46" customWidth="1"/>
  </cols>
  <sheetData>
    <row r="1" ht="30" customHeight="1" spans="1:5" x14ac:dyDescent="0.25">
      <c r="A1" s="7" t="s">
        <v>170</v>
      </c>
      <c r="B1" s="7"/>
      <c r="C1" s="7"/>
      <c r="D1" s="7"/>
      <c r="E1" s="7"/>
    </row>
    <row r="3" ht="24" customHeight="1" spans="1:5" x14ac:dyDescent="0.25">
      <c r="A3" s="13" t="s">
        <v>64</v>
      </c>
      <c r="B3" s="13" t="s">
        <v>171</v>
      </c>
      <c r="C3" s="13" t="s">
        <v>172</v>
      </c>
      <c r="D3" s="13" t="s">
        <v>67</v>
      </c>
      <c r="E3" s="13" t="s">
        <v>173</v>
      </c>
    </row>
    <row r="4" ht="56" customHeight="1" spans="1:5" x14ac:dyDescent="0.25">
      <c r="A4" s="15" t="s">
        <v>174</v>
      </c>
      <c r="B4" s="15" t="s">
        <v>139</v>
      </c>
      <c r="C4" s="20">
        <f>WORKDAY(EOMONTH(DATE('Datas de referência'!B15+1,1,1),0)+1,-1)</f>
      </c>
      <c r="D4" s="15" t="s">
        <v>175</v>
      </c>
      <c r="E4" s="15" t="s">
        <v>176</v>
      </c>
    </row>
    <row r="5" ht="56" customHeight="1" spans="1:5" x14ac:dyDescent="0.25">
      <c r="A5" s="15" t="s">
        <v>177</v>
      </c>
      <c r="B5" s="15" t="s">
        <v>146</v>
      </c>
      <c r="C5" s="20">
        <f>'Datas de referência'!B17+365</f>
      </c>
      <c r="D5" s="15" t="s">
        <v>178</v>
      </c>
      <c r="E5" s="15" t="s">
        <v>179</v>
      </c>
    </row>
    <row r="6" ht="56" customHeight="1" spans="1:5" x14ac:dyDescent="0.25">
      <c r="A6" s="15" t="s">
        <v>180</v>
      </c>
      <c r="B6" s="15" t="s">
        <v>139</v>
      </c>
      <c r="C6" s="20">
        <f>WORKDAY(EOMONTH(DATE('Datas de referência'!B15+1,1,1),0)+1,-1)</f>
      </c>
      <c r="D6" s="15" t="s">
        <v>144</v>
      </c>
      <c r="E6" s="15" t="s">
        <v>181</v>
      </c>
    </row>
    <row r="7" ht="56" customHeight="1" spans="1:5" x14ac:dyDescent="0.25">
      <c r="A7" s="15" t="s">
        <v>182</v>
      </c>
      <c r="B7" s="15" t="s">
        <v>139</v>
      </c>
      <c r="C7" s="21" t="s">
        <v>183</v>
      </c>
      <c r="D7" s="15" t="s">
        <v>141</v>
      </c>
      <c r="E7" s="15" t="s">
        <v>184</v>
      </c>
    </row>
  </sheetData>
  <mergeCells count="1">
    <mergeCell ref="A1:E1"/>
  </mergeCells>
  <pageMargins left="0.5" right="0.5" top="0.75" bottom="0.75" header="0.3" footer="0.3"/>
  <pageSetup paperSize="9" orientation="landscape" fitToWidth="1" fitToHeight="0"/>
  <headerFooter>
    <oddHeader>&amp;L&amp;"Calibri,Bold"&amp;10&amp;K1E3A8A[Nome da organização]&amp;R&amp;"Calibri"&amp;10&amp;KA0A0A0Obrigações recorrentes</oddHeader>
    <oddFooter>&amp;C&amp;"Calibri"&amp;10&amp;KA0A0A0Confidencial  |  Página 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FormatPr defaultRowHeight="15" outlineLevelRow="0" outlineLevelCol="0" x14ac:dyDescent="55"/>
  <cols>
    <col min="1" max="1" width="46" customWidth="1"/>
    <col min="2" max="2" width="20" customWidth="1"/>
    <col min="3" max="3" width="64" customWidth="1"/>
  </cols>
  <sheetData>
    <row r="1" ht="30" customHeight="1" spans="1:3" x14ac:dyDescent="0.25">
      <c r="A1" s="7" t="s">
        <v>185</v>
      </c>
      <c r="B1" s="7"/>
      <c r="C1" s="7"/>
    </row>
    <row r="3" ht="24" customHeight="1" spans="1:3" x14ac:dyDescent="0.25">
      <c r="A3" s="22" t="s">
        <v>186</v>
      </c>
      <c r="B3" s="22"/>
      <c r="C3" s="22"/>
    </row>
    <row r="4" ht="32" customHeight="1" spans="1:3" x14ac:dyDescent="0.25">
      <c r="A4" s="23" t="s">
        <v>187</v>
      </c>
      <c r="B4" s="23"/>
      <c r="C4" s="23"/>
    </row>
    <row r="5" ht="16" customHeight="1" spans="1:3" x14ac:dyDescent="0.25">
      <c r="A5" s="23" t="s">
        <v>188</v>
      </c>
      <c r="B5" s="23"/>
      <c r="C5" s="23"/>
    </row>
    <row r="6" ht="16" customHeight="1" spans="1:3" x14ac:dyDescent="0.25">
      <c r="A6" s="23" t="s">
        <v>189</v>
      </c>
      <c r="B6" s="23"/>
      <c r="C6" s="23"/>
    </row>
    <row r="7" ht="16" customHeight="1" spans="1:3" x14ac:dyDescent="0.25">
      <c r="A7" s="23" t="s">
        <v>190</v>
      </c>
      <c r="B7" s="23"/>
      <c r="C7" s="23"/>
    </row>
    <row r="8" ht="16" customHeight="1" spans="1:3" x14ac:dyDescent="0.25">
      <c r="A8" s="23" t="s">
        <v>191</v>
      </c>
      <c r="B8" s="23"/>
      <c r="C8" s="23"/>
    </row>
    <row r="9" ht="16" customHeight="1" spans="1:3" x14ac:dyDescent="0.25">
      <c r="A9" s="23" t="s">
        <v>192</v>
      </c>
      <c r="B9" s="23"/>
      <c r="C9" s="23"/>
    </row>
    <row r="10" ht="16" customHeight="1" spans="1:3" x14ac:dyDescent="0.25">
      <c r="A10" s="23" t="s">
        <v>193</v>
      </c>
      <c r="B10" s="23"/>
      <c r="C10" s="23"/>
    </row>
    <row r="11" ht="40" customHeight="1" spans="1:3" x14ac:dyDescent="0.25">
      <c r="A11" s="24" t="s">
        <v>194</v>
      </c>
      <c r="B11" s="24"/>
      <c r="C11" s="24"/>
    </row>
    <row r="12" ht="40" customHeight="1" spans="1:3" x14ac:dyDescent="0.25">
      <c r="A12" s="3" t="s">
        <v>195</v>
      </c>
      <c r="B12" s="25">
        <f>EDATE('Datas de referência'!B19,24)</f>
      </c>
      <c r="C12" s="26" t="s">
        <v>196</v>
      </c>
    </row>
    <row r="13" spans="1:3" x14ac:dyDescent="0.25">
      <c r="A13" t="s">
        <v>197</v>
      </c>
    </row>
    <row r="14" ht="24" customHeight="1" spans="1:3" x14ac:dyDescent="0.25">
      <c r="A14" s="22"/>
      <c r="B14" s="22"/>
      <c r="C14" s="22"/>
    </row>
    <row r="15" ht="70" customHeight="1" spans="1:3" x14ac:dyDescent="0.25">
      <c r="A15" s="23" t="s">
        <v>198</v>
      </c>
      <c r="B15" s="23"/>
      <c r="C15" s="23"/>
    </row>
    <row r="16" ht="40" customHeight="1" spans="1:3" x14ac:dyDescent="0.25">
      <c r="A16" s="3" t="s">
        <v>199</v>
      </c>
      <c r="B16" s="25">
        <f>EDATE('Datas de referência'!B5,12)</f>
      </c>
      <c r="C16" s="26" t="s">
        <v>200</v>
      </c>
    </row>
  </sheetData>
  <mergeCells count="12">
    <mergeCell ref="A1:C1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4:C14"/>
    <mergeCell ref="A15:C15"/>
  </mergeCells>
  <pageMargins left="0.5" right="0.5" top="0.75" bottom="0.75" header="0.3" footer="0.3"/>
  <pageSetup paperSize="9" orientation="landscape" fitToWidth="1" fitToHeight="0"/>
  <headerFooter>
    <oddHeader>&amp;L&amp;"Calibri,Bold"&amp;10&amp;K1E3A8A[Nome da organização]&amp;R&amp;"Calibri"&amp;10&amp;KA0A0A0Alertas especiais</oddHeader>
    <oddFooter>&amp;C&amp;"Calibri"&amp;10&amp;KA0A0A0Confidencial  |  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"/>
  <sheetFormatPr defaultRowHeight="15" outlineLevelRow="0" outlineLevelCol="0" x14ac:dyDescent="55"/>
  <cols>
    <col min="1" max="1" width="26" customWidth="1"/>
    <col min="2" max="2" width="40" customWidth="1"/>
    <col min="3" max="3" width="66" customWidth="1"/>
  </cols>
  <sheetData>
    <row r="1" ht="30" customHeight="1" spans="1:3" x14ac:dyDescent="0.25">
      <c r="A1" s="7" t="s">
        <v>201</v>
      </c>
      <c r="B1" s="7"/>
      <c r="C1" s="7"/>
    </row>
    <row r="3" ht="22" customHeight="1" spans="1:3" x14ac:dyDescent="0.25">
      <c r="A3" s="13" t="s">
        <v>75</v>
      </c>
      <c r="B3" s="13" t="s">
        <v>202</v>
      </c>
      <c r="C3" s="13" t="s">
        <v>173</v>
      </c>
    </row>
    <row r="4" ht="60" customHeight="1" spans="1:3" x14ac:dyDescent="0.25">
      <c r="A4" s="27" t="s">
        <v>203</v>
      </c>
      <c r="B4" s="28" t="s">
        <v>204</v>
      </c>
      <c r="C4" s="28" t="s">
        <v>205</v>
      </c>
    </row>
    <row r="5" ht="60" customHeight="1" spans="1:3" x14ac:dyDescent="0.25">
      <c r="A5" s="29" t="s">
        <v>206</v>
      </c>
      <c r="B5" s="30" t="s">
        <v>207</v>
      </c>
      <c r="C5" s="30" t="s">
        <v>208</v>
      </c>
    </row>
    <row r="6" ht="60" customHeight="1" spans="1:3" x14ac:dyDescent="0.25">
      <c r="A6" s="27" t="s">
        <v>209</v>
      </c>
      <c r="B6" s="28" t="s">
        <v>210</v>
      </c>
      <c r="C6" s="28" t="s">
        <v>211</v>
      </c>
    </row>
    <row r="8" spans="1:3" x14ac:dyDescent="0.25">
      <c r="A8" t="s">
        <v>212</v>
      </c>
    </row>
    <row r="9" ht="40" customHeight="1" spans="1:3" x14ac:dyDescent="0.25">
      <c r="A9" s="26"/>
      <c r="B9" s="26"/>
      <c r="C9" s="26"/>
    </row>
  </sheetData>
  <mergeCells count="2">
    <mergeCell ref="A1:C1"/>
    <mergeCell ref="A9:C9"/>
  </mergeCells>
  <pageMargins left="0.5" right="0.5" top="0.75" bottom="0.75" header="0.3" footer="0.3"/>
  <pageSetup paperSize="9" orientation="landscape" fitToWidth="1" fitToHeight="0"/>
  <headerFooter>
    <oddHeader>&amp;L&amp;"Calibri,Bold"&amp;10&amp;K1E3A8A[Nome da organização]&amp;R&amp;"Calibri"&amp;10&amp;KA0A0A0Contactos</oddHeader>
    <oddFooter>&amp;C&amp;"Calibri"&amp;10&amp;KA0A0A0Confidencial  |  Página &amp;P de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"/>
  <sheetFormatPr defaultRowHeight="15" outlineLevelRow="0" outlineLevelCol="0" x14ac:dyDescent="55"/>
  <cols>
    <col min="1" max="1" width="40" customWidth="1"/>
    <col min="2" max="2" width="30" customWidth="1"/>
    <col min="3" max="3" width="70" customWidth="1"/>
  </cols>
  <sheetData>
    <row r="1" ht="30" customHeight="1" spans="1:3" x14ac:dyDescent="0.25">
      <c r="A1" s="7" t="s">
        <v>213</v>
      </c>
      <c r="B1" s="7"/>
      <c r="C1" s="7"/>
    </row>
    <row r="3" ht="22" customHeight="1" spans="1:3" x14ac:dyDescent="0.25">
      <c r="A3" s="13" t="s">
        <v>64</v>
      </c>
      <c r="B3" s="13" t="s">
        <v>67</v>
      </c>
      <c r="C3" s="13" t="s">
        <v>214</v>
      </c>
    </row>
    <row r="4" ht="50" customHeight="1" spans="1:3" x14ac:dyDescent="0.25">
      <c r="A4" s="31" t="s">
        <v>215</v>
      </c>
      <c r="B4" s="32" t="s">
        <v>216</v>
      </c>
      <c r="C4" s="31" t="s">
        <v>217</v>
      </c>
    </row>
    <row r="5" ht="50" customHeight="1" spans="1:3" x14ac:dyDescent="0.25">
      <c r="A5" s="18" t="s">
        <v>218</v>
      </c>
      <c r="B5" s="33" t="s">
        <v>219</v>
      </c>
      <c r="C5" s="18" t="s">
        <v>220</v>
      </c>
    </row>
    <row r="6" ht="50" customHeight="1" spans="1:3" x14ac:dyDescent="0.25">
      <c r="A6" s="31" t="s">
        <v>221</v>
      </c>
      <c r="B6" s="32" t="s">
        <v>222</v>
      </c>
      <c r="C6" s="31" t="s">
        <v>223</v>
      </c>
    </row>
    <row r="7" ht="50" customHeight="1" spans="1:3" x14ac:dyDescent="0.25">
      <c r="A7" s="18" t="s">
        <v>224</v>
      </c>
      <c r="B7" s="33" t="s">
        <v>225</v>
      </c>
      <c r="C7" s="18" t="s">
        <v>226</v>
      </c>
    </row>
    <row r="8" ht="50" customHeight="1" spans="1:3" x14ac:dyDescent="0.25">
      <c r="A8" s="31" t="s">
        <v>89</v>
      </c>
      <c r="B8" s="32" t="s">
        <v>227</v>
      </c>
      <c r="C8" s="31" t="s">
        <v>228</v>
      </c>
    </row>
    <row r="9" ht="50" customHeight="1" spans="1:3" x14ac:dyDescent="0.25">
      <c r="A9" s="18" t="s">
        <v>93</v>
      </c>
      <c r="B9" s="33" t="s">
        <v>229</v>
      </c>
      <c r="C9" s="18" t="s">
        <v>230</v>
      </c>
    </row>
    <row r="10" ht="50" customHeight="1" spans="1:3" x14ac:dyDescent="0.25">
      <c r="A10" s="31" t="s">
        <v>231</v>
      </c>
      <c r="B10" s="32" t="s">
        <v>232</v>
      </c>
      <c r="C10" s="31" t="s">
        <v>233</v>
      </c>
    </row>
    <row r="11" ht="50" customHeight="1" spans="1:3" x14ac:dyDescent="0.25">
      <c r="A11" s="18" t="s">
        <v>234</v>
      </c>
      <c r="B11" s="33" t="s">
        <v>235</v>
      </c>
      <c r="C11" s="18" t="s">
        <v>236</v>
      </c>
    </row>
    <row r="12" ht="50" customHeight="1" spans="1:3" x14ac:dyDescent="0.25">
      <c r="A12" s="31" t="s">
        <v>102</v>
      </c>
      <c r="B12" s="32" t="s">
        <v>237</v>
      </c>
      <c r="C12" s="31" t="s">
        <v>238</v>
      </c>
    </row>
    <row r="13" ht="50" customHeight="1" spans="1:3" x14ac:dyDescent="0.25">
      <c r="A13" s="18" t="s">
        <v>106</v>
      </c>
      <c r="B13" s="33" t="s">
        <v>239</v>
      </c>
      <c r="C13" s="18" t="s">
        <v>240</v>
      </c>
    </row>
    <row r="14" ht="50" customHeight="1" spans="1:3" x14ac:dyDescent="0.25">
      <c r="A14" s="31" t="s">
        <v>110</v>
      </c>
      <c r="B14" s="32" t="s">
        <v>241</v>
      </c>
      <c r="C14" s="31" t="s">
        <v>242</v>
      </c>
    </row>
    <row r="15" ht="50" customHeight="1" spans="1:3" x14ac:dyDescent="0.25">
      <c r="A15" s="18" t="s">
        <v>113</v>
      </c>
      <c r="B15" s="33" t="s">
        <v>243</v>
      </c>
      <c r="C15" s="18" t="s">
        <v>244</v>
      </c>
    </row>
    <row r="16" ht="50" customHeight="1" spans="1:3" x14ac:dyDescent="0.25">
      <c r="A16" s="31" t="s">
        <v>116</v>
      </c>
      <c r="B16" s="32" t="s">
        <v>245</v>
      </c>
      <c r="C16" s="31" t="s">
        <v>246</v>
      </c>
    </row>
    <row r="17" ht="50" customHeight="1" spans="1:3" x14ac:dyDescent="0.25">
      <c r="A17" s="18" t="s">
        <v>174</v>
      </c>
      <c r="B17" s="33" t="s">
        <v>247</v>
      </c>
      <c r="C17" s="18" t="s">
        <v>248</v>
      </c>
    </row>
    <row r="18" ht="50" customHeight="1" spans="1:3" x14ac:dyDescent="0.25">
      <c r="A18" s="31" t="s">
        <v>130</v>
      </c>
      <c r="B18" s="32" t="s">
        <v>249</v>
      </c>
      <c r="C18" s="31" t="s">
        <v>250</v>
      </c>
    </row>
    <row r="19" ht="50" customHeight="1" spans="1:3" x14ac:dyDescent="0.25">
      <c r="A19" s="18" t="s">
        <v>251</v>
      </c>
      <c r="B19" s="33" t="s">
        <v>252</v>
      </c>
      <c r="C19" s="18" t="s">
        <v>253</v>
      </c>
    </row>
    <row r="20" ht="50" customHeight="1" spans="1:3" x14ac:dyDescent="0.25">
      <c r="A20" s="31" t="s">
        <v>254</v>
      </c>
      <c r="B20" s="32" t="s">
        <v>255</v>
      </c>
      <c r="C20" s="31" t="s">
        <v>256</v>
      </c>
    </row>
    <row r="21" ht="50" customHeight="1" spans="1:3" x14ac:dyDescent="0.25">
      <c r="A21" s="18" t="s">
        <v>142</v>
      </c>
      <c r="B21" s="33" t="s">
        <v>257</v>
      </c>
      <c r="C21" s="18" t="s">
        <v>258</v>
      </c>
    </row>
    <row r="22" ht="50" customHeight="1" spans="1:3" x14ac:dyDescent="0.25">
      <c r="A22" s="31" t="s">
        <v>259</v>
      </c>
      <c r="B22" s="32" t="s">
        <v>260</v>
      </c>
      <c r="C22" s="31" t="s">
        <v>261</v>
      </c>
    </row>
    <row r="23" ht="50" customHeight="1" spans="1:3" x14ac:dyDescent="0.25">
      <c r="A23" s="18" t="s">
        <v>149</v>
      </c>
      <c r="B23" s="33" t="s">
        <v>262</v>
      </c>
      <c r="C23" s="18" t="s">
        <v>263</v>
      </c>
    </row>
    <row r="24" ht="50" customHeight="1" spans="1:3" x14ac:dyDescent="0.25">
      <c r="A24" s="31" t="s">
        <v>152</v>
      </c>
      <c r="B24" s="32" t="s">
        <v>264</v>
      </c>
      <c r="C24" s="31" t="s">
        <v>265</v>
      </c>
    </row>
    <row r="25" ht="50" customHeight="1" spans="1:3" x14ac:dyDescent="0.25">
      <c r="A25" s="18" t="s">
        <v>266</v>
      </c>
      <c r="B25" s="33" t="s">
        <v>267</v>
      </c>
      <c r="C25" s="18" t="s">
        <v>268</v>
      </c>
    </row>
    <row r="26" ht="50" customHeight="1" spans="1:3" x14ac:dyDescent="0.25">
      <c r="A26" s="31" t="s">
        <v>269</v>
      </c>
      <c r="B26" s="32" t="s">
        <v>270</v>
      </c>
      <c r="C26" s="31" t="s">
        <v>271</v>
      </c>
    </row>
    <row r="27" ht="50" customHeight="1" spans="1:3" x14ac:dyDescent="0.25">
      <c r="A27" s="18" t="s">
        <v>272</v>
      </c>
      <c r="B27" s="33" t="s">
        <v>122</v>
      </c>
      <c r="C27" s="18" t="s">
        <v>273</v>
      </c>
    </row>
    <row r="28" ht="50" customHeight="1" spans="1:3" x14ac:dyDescent="0.25">
      <c r="A28" s="31" t="s">
        <v>274</v>
      </c>
      <c r="B28" s="32" t="s">
        <v>275</v>
      </c>
      <c r="C28" s="31" t="s">
        <v>276</v>
      </c>
    </row>
    <row r="29" ht="50" customHeight="1" spans="1:3" x14ac:dyDescent="0.25">
      <c r="A29" s="18" t="s">
        <v>161</v>
      </c>
      <c r="B29" s="33" t="s">
        <v>277</v>
      </c>
      <c r="C29" s="18" t="s">
        <v>278</v>
      </c>
    </row>
    <row r="30" ht="50" customHeight="1" spans="1:3" x14ac:dyDescent="0.25">
      <c r="A30" s="31" t="s">
        <v>279</v>
      </c>
      <c r="B30" s="32" t="s">
        <v>277</v>
      </c>
      <c r="C30" s="31" t="s">
        <v>280</v>
      </c>
    </row>
    <row r="31" ht="50" customHeight="1" spans="1:3" x14ac:dyDescent="0.25">
      <c r="A31" s="18" t="s">
        <v>163</v>
      </c>
      <c r="B31" s="33" t="s">
        <v>281</v>
      </c>
      <c r="C31" s="18" t="s">
        <v>282</v>
      </c>
    </row>
    <row r="32" ht="50" customHeight="1" spans="1:3" x14ac:dyDescent="0.25">
      <c r="A32" s="31" t="s">
        <v>167</v>
      </c>
      <c r="B32" s="32" t="s">
        <v>283</v>
      </c>
      <c r="C32" s="31" t="s">
        <v>284</v>
      </c>
    </row>
  </sheetData>
  <mergeCells count="1">
    <mergeCell ref="A1:C1"/>
  </mergeCells>
  <pageMargins left="0.5" right="0.5" top="0.75" bottom="0.75" header="0.3" footer="0.3"/>
  <pageSetup paperSize="9" orientation="landscape" fitToWidth="1" fitToHeight="0"/>
  <headerFooter>
    <oddHeader>&amp;L&amp;"Calibri,Bold"&amp;10&amp;K1E3A8A[Nome da organização]&amp;R&amp;"Calibri"&amp;10&amp;KA0A0A0Referências legais</oddHeader>
    <oddFooter>&amp;C&amp;"Calibri"&amp;10&amp;KA0A0A0Confidencial  |  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Instruções</vt:lpstr>
      <vt:lpstr>Datas de referência</vt:lpstr>
      <vt:lpstr>Calendário</vt:lpstr>
      <vt:lpstr>Obrigações recorrentes</vt:lpstr>
      <vt:lpstr>Alertas especiais</vt:lpstr>
      <vt:lpstr>Contactos</vt:lpstr>
      <vt:lpstr>Referências legais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NIS2 Portugal</dc:creator>
  <dc:title/>
  <dc:subject/>
  <dc:description/>
  <cp:keywords/>
  <cp:category/>
  <cp:lastModifiedBy>NIS2 Portugal</cp:lastModifiedBy>
  <dcterms:created xsi:type="dcterms:W3CDTF">2026-09-14T22:08:48Z</dcterms:created>
  <dcterms:modified xsi:type="dcterms:W3CDTF">2026-09-14T22:08:48Z</dcterms:modified>
</cp:coreProperties>
</file>