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Hardware" state="visible" r:id="rId5"/>
    <sheet sheetId="3" name="Software" state="visible" r:id="rId6"/>
    <sheet sheetId="4" name="Serviços cloud" state="visible" r:id="rId7"/>
    <sheet sheetId="5" name="Rede" state="visible" r:id="rId8"/>
    <sheet sheetId="6" name="Dashboard" state="visible" r:id="rId9"/>
  </sheets>
  <definedNames>
    <definedName name="_xlnm.Print_Area" localSheetId="0">'Instruções'!$A1:$A60</definedName>
    <definedName name="_xlnm.Print_Area" localSheetId="1">'Hardware'!$A1:$N51</definedName>
    <definedName name="_xlnm.Print_Area" localSheetId="2">'Software'!$A1:$L51</definedName>
    <definedName name="_xlnm.Print_Area" localSheetId="3">'Serviços cloud'!$A1:$L51</definedName>
    <definedName name="_xlnm.Print_Area" localSheetId="4">'Rede'!$A1:$K51</definedName>
    <definedName name="_xlnm.Print_Area" localSheetId="5">'Dashboard'!$A1:$E36</definedName>
  </definedNames>
  <calcPr calcId="171027"/>
</workbook>
</file>

<file path=xl/sharedStrings.xml><?xml version="1.0" encoding="utf-8"?>
<sst xmlns="http://schemas.openxmlformats.org/spreadsheetml/2006/main" count="427" uniqueCount="288">
  <si>
    <t>Inventário de ativos TIC - Instruções</t>
  </si>
  <si>
    <t>FINALIDADE</t>
  </si>
  <si>
    <t>Este ficheiro permite inventariar de forma completa e estruturada todos os ativos TIC da organização,</t>
  </si>
  <si>
    <t>conforme exigido pelo Art. 21(2)(i) da Diretiva NIS2, transposto pelo Art. 27.º alínea i) do DL 125/2025.</t>
  </si>
  <si>
    <t>O inventário de ativos é também um requisito do CIR (UE) 2024/2690, Anexo 12 (Gestão de ativos).</t>
  </si>
  <si>
    <t/>
  </si>
  <si>
    <t>ÂMBITO DO INVENTÁRIO</t>
  </si>
  <si>
    <t>Este ficheiro contém 4 folhas de inventário específicas:</t>
  </si>
  <si>
    <t xml:space="preserve">  • Hardware: servidores, computadores, equipamentos de rede, periféricos, UPS</t>
  </si>
  <si>
    <t xml:space="preserve">  • Software: sistemas operativos, aplicações, bases de dados, antivírus, ferramentas</t>
  </si>
  <si>
    <t xml:space="preserve">  • Serviços cloud: plataformas IaaS, PaaS, SaaS, serviços de backup cloud</t>
  </si>
  <si>
    <t xml:space="preserve">  • Rede: VLANs, subnets, VPNs, redes wireless, ligações WAN</t>
  </si>
  <si>
    <t>COMO PREENCHER</t>
  </si>
  <si>
    <t>1. Comece pela folha Hardware, identificando todos os equipamentos físicos</t>
  </si>
  <si>
    <t>2. Continue com Software, listando todas as aplicações instaladas ou subscritas</t>
  </si>
  <si>
    <t>3. Registe todos os serviços cloud na folha Serviços cloud</t>
  </si>
  <si>
    <t>4. Documente a infraestrutura de rede na folha Rede</t>
  </si>
  <si>
    <t>5. O Dashboard é atualizado automaticamente com base nos dados introduzidos</t>
  </si>
  <si>
    <t>CRITÉRIOS DE CLASSIFICAÇÃO</t>
  </si>
  <si>
    <t>Criticidade:</t>
  </si>
  <si>
    <t xml:space="preserve">  • Crítico – ativo essencial; a sua indisponibilidade compromete serviços essenciais</t>
  </si>
  <si>
    <t xml:space="preserve">  • Alto – ativo importante; impacto grave em caso de incidente</t>
  </si>
  <si>
    <t xml:space="preserve">  • Médio – ativo relevante; impacto significativo mas gerível</t>
  </si>
  <si>
    <t xml:space="preserve">  • Baixo – ativo de suporte; impacto limitado</t>
  </si>
  <si>
    <t>Classificação de dados:</t>
  </si>
  <si>
    <t xml:space="preserve">  • Público – informação disponível externamente sem restrições</t>
  </si>
  <si>
    <t xml:space="preserve">  • Interno – informação de uso interno da organização</t>
  </si>
  <si>
    <t xml:space="preserve">  • Confidencial – informação sensível de negócio; acesso restrito</t>
  </si>
  <si>
    <t xml:space="preserve">  • Restrito – informação altamente sensível; acesso apenas a quem necessita saber</t>
  </si>
  <si>
    <t>REFERÊNCIAS LEGAIS</t>
  </si>
  <si>
    <t xml:space="preserve">  • Art. 21(2)(i) Diretiva (UE) 2022/2555 (NIS2) – Gestão de ativos</t>
  </si>
  <si>
    <t xml:space="preserve">  • Art. 27.º alínea i) DL 125/2025 – Medidas de gestão de riscos de cibersegurança</t>
  </si>
  <si>
    <t xml:space="preserve">  • CIR (UE) 2024/2690, Anexo 12 – Requisitos de inventário de ativos para entidades essenciais</t>
  </si>
  <si>
    <t xml:space="preserve">  • ISO/IEC 27001:2022, Secção 8.1 – Inventário de ativos de informação</t>
  </si>
  <si>
    <t>MANUTENÇÃO</t>
  </si>
  <si>
    <t>Recomenda-se a revisão deste inventário pelo menos trimestralmente ou sempre que:</t>
  </si>
  <si>
    <t xml:space="preserve">  – Forem adquiridos ou descomissionados ativos</t>
  </si>
  <si>
    <t xml:space="preserve">  – Ocorrerem alterações na infraestrutura de rede</t>
  </si>
  <si>
    <t xml:space="preserve">  – Forem contratados ou cancelados serviços cloud</t>
  </si>
  <si>
    <t xml:space="preserve">  – Se realizarem auditorias de cibersegurança</t>
  </si>
  <si>
    <t>Legenda de cores:</t>
  </si>
  <si>
    <t>Campos obrigatórios</t>
  </si>
  <si>
    <t>Campos calculados (não editar)</t>
  </si>
  <si>
    <t>Campos opcionais</t>
  </si>
  <si>
    <t>ID</t>
  </si>
  <si>
    <t>Tipo</t>
  </si>
  <si>
    <t>Marca / Modelo</t>
  </si>
  <si>
    <t>Número de série</t>
  </si>
  <si>
    <t>Localização</t>
  </si>
  <si>
    <t>Responsável</t>
  </si>
  <si>
    <t>Departamento</t>
  </si>
  <si>
    <t>Data de aquisição</t>
  </si>
  <si>
    <t>Fim de garantia</t>
  </si>
  <si>
    <t>Estado</t>
  </si>
  <si>
    <t>Criticidade</t>
  </si>
  <si>
    <t>Classificação de dados</t>
  </si>
  <si>
    <t>IP / Hostname</t>
  </si>
  <si>
    <t>Observações</t>
  </si>
  <si>
    <t>HW-001</t>
  </si>
  <si>
    <t>Servidor</t>
  </si>
  <si>
    <t>Dell PowerEdge R750</t>
  </si>
  <si>
    <t>ABC123456789</t>
  </si>
  <si>
    <t>Data center - Rack 1</t>
  </si>
  <si>
    <t>Administrador de sistemas</t>
  </si>
  <si>
    <t>TI</t>
  </si>
  <si>
    <t>01/03/2023</t>
  </si>
  <si>
    <t>01/03/2026</t>
  </si>
  <si>
    <t>Ativo</t>
  </si>
  <si>
    <t>Crítico</t>
  </si>
  <si>
    <t>Restrito</t>
  </si>
  <si>
    <t>srv-prod-01 / 10.0.1.10</t>
  </si>
  <si>
    <t>Servidor de produção principal; BD e aplicação ERP</t>
  </si>
  <si>
    <t>HW-002</t>
  </si>
  <si>
    <t>Firewall</t>
  </si>
  <si>
    <t>Fortinet FortiGate 200F</t>
  </si>
  <si>
    <t>FGT200F0001</t>
  </si>
  <si>
    <t>Administrador de redes</t>
  </si>
  <si>
    <t>15/06/2022</t>
  </si>
  <si>
    <t>15/06/2025</t>
  </si>
  <si>
    <t>fw-01 / 10.0.1.1</t>
  </si>
  <si>
    <t>Firewall perimetral principal; HA configurado</t>
  </si>
  <si>
    <t>HW-003</t>
  </si>
  <si>
    <t>Switch</t>
  </si>
  <si>
    <t>Cisco Catalyst 9300-48P</t>
  </si>
  <si>
    <t>FOC2201X0A1</t>
  </si>
  <si>
    <t>Data center - Rack 2</t>
  </si>
  <si>
    <t>15/06/2027</t>
  </si>
  <si>
    <t>Alto</t>
  </si>
  <si>
    <t>sw-core-01 / 10.0.1.2</t>
  </si>
  <si>
    <t>Switch core da rede interna; PoE para VoIP</t>
  </si>
  <si>
    <t>HW-004</t>
  </si>
  <si>
    <t>Cisco Catalyst 2960-24TT</t>
  </si>
  <si>
    <t>FOC1985Y0B2</t>
  </si>
  <si>
    <t>Piso 1 - Armário TI</t>
  </si>
  <si>
    <t>10/01/2020</t>
  </si>
  <si>
    <t>10/01/2025</t>
  </si>
  <si>
    <t>Em manutenção</t>
  </si>
  <si>
    <t>Médio</t>
  </si>
  <si>
    <t>Interno</t>
  </si>
  <si>
    <t>sw-floor1 / 10.0.2.2</t>
  </si>
  <si>
    <t>Switch de distribuição piso 1; firmware desatualizado</t>
  </si>
  <si>
    <t>HW-005</t>
  </si>
  <si>
    <t>Laptop</t>
  </si>
  <si>
    <t>Lenovo ThinkPad X1 Carbon</t>
  </si>
  <si>
    <t>PC2023001</t>
  </si>
  <si>
    <t>Direção - Escritório 101</t>
  </si>
  <si>
    <t>Diretor-Geral</t>
  </si>
  <si>
    <t>Direção</t>
  </si>
  <si>
    <t>05/09/2023</t>
  </si>
  <si>
    <t>05/09/2026</t>
  </si>
  <si>
    <t>Confidencial</t>
  </si>
  <si>
    <t>laptop-dg / 10.0.3.10</t>
  </si>
  <si>
    <t>Portátil executivo; cifrado com BitLocker</t>
  </si>
  <si>
    <t>HW-006</t>
  </si>
  <si>
    <t>HP EliteBook 840 G9</t>
  </si>
  <si>
    <t>PC2023045</t>
  </si>
  <si>
    <t>Departamento TI</t>
  </si>
  <si>
    <t>01/09/2023</t>
  </si>
  <si>
    <t>01/09/2026</t>
  </si>
  <si>
    <t>laptop-ti-01 / 10.0.3.20</t>
  </si>
  <si>
    <t>Portátil administração TI; acesso privilegiado</t>
  </si>
  <si>
    <t>HW-007</t>
  </si>
  <si>
    <t>UPS</t>
  </si>
  <si>
    <t>APC Smart-UPS 3000VA</t>
  </si>
  <si>
    <t>AS2022078</t>
  </si>
  <si>
    <t>01/06/2022</t>
  </si>
  <si>
    <t>01/06/2025</t>
  </si>
  <si>
    <t>UPS data center; autonomia 15 min a plena carga</t>
  </si>
  <si>
    <t>HW-008</t>
  </si>
  <si>
    <t>Router</t>
  </si>
  <si>
    <t>Cisco ASR 1001-X</t>
  </si>
  <si>
    <t>FOX2105P0C3</t>
  </si>
  <si>
    <t>rt-wan-01 / 203.0.113.1</t>
  </si>
  <si>
    <t>Router WAN principal; ligação ISP principal</t>
  </si>
  <si>
    <t>Nome do software</t>
  </si>
  <si>
    <t>Versão</t>
  </si>
  <si>
    <t>Fornecedor</t>
  </si>
  <si>
    <t>Tipo de licença</t>
  </si>
  <si>
    <t>N.º de licenças</t>
  </si>
  <si>
    <t>Data de expiração</t>
  </si>
  <si>
    <t>Hardware associado</t>
  </si>
  <si>
    <t>SW-001</t>
  </si>
  <si>
    <t>Windows Server 2022 Standard</t>
  </si>
  <si>
    <t>21H2</t>
  </si>
  <si>
    <t>Microsoft</t>
  </si>
  <si>
    <t>Perpétua</t>
  </si>
  <si>
    <t>N/A</t>
  </si>
  <si>
    <t>HW-001, HW-008</t>
  </si>
  <si>
    <t>Sistema operativo servidores de produção</t>
  </si>
  <si>
    <t>SW-002</t>
  </si>
  <si>
    <t>Microsoft 365 Business Premium</t>
  </si>
  <si>
    <t>Current</t>
  </si>
  <si>
    <t>Subscrição</t>
  </si>
  <si>
    <t>31/12/2025</t>
  </si>
  <si>
    <t>Todos os portáteis</t>
  </si>
  <si>
    <t>Suite produtividade + segurança para 50 utilizadores</t>
  </si>
  <si>
    <t>SW-003</t>
  </si>
  <si>
    <t>SAP Business One</t>
  </si>
  <si>
    <t>10.0 SP05</t>
  </si>
  <si>
    <t>SAP</t>
  </si>
  <si>
    <t>Diretor Financeiro</t>
  </si>
  <si>
    <t>ERP principal; módulos FI, MM, SD</t>
  </si>
  <si>
    <t>SW-004</t>
  </si>
  <si>
    <t>Kaspersky Endpoint Security</t>
  </si>
  <si>
    <t>12.3</t>
  </si>
  <si>
    <t>Kaspersky</t>
  </si>
  <si>
    <t>30/06/2025</t>
  </si>
  <si>
    <t>Todos</t>
  </si>
  <si>
    <t>Antivírus e EDR; inclui gestão centralizada</t>
  </si>
  <si>
    <t>SW-005</t>
  </si>
  <si>
    <t>Veeam Backup &amp; Replication</t>
  </si>
  <si>
    <t>12.1</t>
  </si>
  <si>
    <t>Veeam</t>
  </si>
  <si>
    <t>Solução de backup; jobs diários e semanais configurados</t>
  </si>
  <si>
    <t>SW-006</t>
  </si>
  <si>
    <t>FortiGate OS (FortiOS)</t>
  </si>
  <si>
    <t>7.4.3</t>
  </si>
  <si>
    <t>Fortinet</t>
  </si>
  <si>
    <t>Sistema operativo firewall; atualização regular</t>
  </si>
  <si>
    <t>Serviço / Plataforma</t>
  </si>
  <si>
    <t>Localização dos dados</t>
  </si>
  <si>
    <t>Contrato / Referência</t>
  </si>
  <si>
    <t>Data de início</t>
  </si>
  <si>
    <t>Data de renovação</t>
  </si>
  <si>
    <t>Dados pessoais</t>
  </si>
  <si>
    <t>CL-001</t>
  </si>
  <si>
    <t>Microsoft 365 / Exchange Online</t>
  </si>
  <si>
    <t>SaaS</t>
  </si>
  <si>
    <t>UE</t>
  </si>
  <si>
    <t>MSFT-EA-2024-0012</t>
  </si>
  <si>
    <t>01/01/2024</t>
  </si>
  <si>
    <t>31/12/2026</t>
  </si>
  <si>
    <t>Sim</t>
  </si>
  <si>
    <t>Email, Teams, SharePoint; DPA assinado; RGPD compliant</t>
  </si>
  <si>
    <t>CL-002</t>
  </si>
  <si>
    <t>Amazon Web Services (EC2/S3)</t>
  </si>
  <si>
    <t>Amazon</t>
  </si>
  <si>
    <t>IaaS</t>
  </si>
  <si>
    <t>AWS-ORG-2023-0456</t>
  </si>
  <si>
    <t>01/06/2023</t>
  </si>
  <si>
    <t>31/05/2026</t>
  </si>
  <si>
    <t>Alojamento web e armazenamento; região eu-west-1 (Irlanda)</t>
  </si>
  <si>
    <t>CL-003</t>
  </si>
  <si>
    <t>Salesforce CRM</t>
  </si>
  <si>
    <t>Salesforce</t>
  </si>
  <si>
    <t>SFDC-2024-0089</t>
  </si>
  <si>
    <t>01/03/2024</t>
  </si>
  <si>
    <t>28/02/2027</t>
  </si>
  <si>
    <t>Diretor Comercial</t>
  </si>
  <si>
    <t>CRM clientes e prospects; dados pessoais de contacto</t>
  </si>
  <si>
    <t>CL-004</t>
  </si>
  <si>
    <t>Veeam Cloud Connect Backup</t>
  </si>
  <si>
    <t>DataStore</t>
  </si>
  <si>
    <t>BaaS</t>
  </si>
  <si>
    <t>DCB-2024-0034</t>
  </si>
  <si>
    <t>Não</t>
  </si>
  <si>
    <t>Backup offsite; retenção 90 dias; cópia cifrada</t>
  </si>
  <si>
    <t>Descrição</t>
  </si>
  <si>
    <t>Segmento / CIDR</t>
  </si>
  <si>
    <t>Gateway</t>
  </si>
  <si>
    <t>Equipamento principal</t>
  </si>
  <si>
    <t>Segmentação</t>
  </si>
  <si>
    <t>Monitorização</t>
  </si>
  <si>
    <t>NET-001</t>
  </si>
  <si>
    <t>VLAN</t>
  </si>
  <si>
    <t>VLAN Produção (servidores)</t>
  </si>
  <si>
    <t>10.0.1.0/24</t>
  </si>
  <si>
    <t>10.0.1.1</t>
  </si>
  <si>
    <t>HW-003 / sw-core-01</t>
  </si>
  <si>
    <t>Isolada</t>
  </si>
  <si>
    <t>VLAN 10; apenas servidores de produção; acesso restrito</t>
  </si>
  <si>
    <t>NET-002</t>
  </si>
  <si>
    <t>VLAN DMZ (serviços externos)</t>
  </si>
  <si>
    <t>10.0.50.0/24</t>
  </si>
  <si>
    <t>10.0.50.1</t>
  </si>
  <si>
    <t>HW-002 / fw-01</t>
  </si>
  <si>
    <t>DMZ</t>
  </si>
  <si>
    <t>VLAN 50; servidores web e de email expostos externamente</t>
  </si>
  <si>
    <t>NET-003</t>
  </si>
  <si>
    <t>Wireless</t>
  </si>
  <si>
    <t>Wi-Fi Corporativo</t>
  </si>
  <si>
    <t>10.0.100.0/24</t>
  </si>
  <si>
    <t>10.0.100.1</t>
  </si>
  <si>
    <t>AP Ubiquiti UniFi AC</t>
  </si>
  <si>
    <t>Interna</t>
  </si>
  <si>
    <t>SSID Corp; WPA3-Enterprise; autenticação RADIUS</t>
  </si>
  <si>
    <t>NET-004</t>
  </si>
  <si>
    <t>Wi-Fi Visitantes</t>
  </si>
  <si>
    <t>192.168.200.0/24</t>
  </si>
  <si>
    <t>192.168.200.1</t>
  </si>
  <si>
    <t>Baixo</t>
  </si>
  <si>
    <t>Guest</t>
  </si>
  <si>
    <t>SSID Guest; isolado da rede interna; limite 10 Mbps</t>
  </si>
  <si>
    <t>NET-005</t>
  </si>
  <si>
    <t>VPN</t>
  </si>
  <si>
    <t>VPN Acesso remoto colaboradores</t>
  </si>
  <si>
    <t>10.10.0.0/22</t>
  </si>
  <si>
    <t>10.10.0.1</t>
  </si>
  <si>
    <t>FortiClient SSL-VPN; MFA obrigatório; split tunneling desativado</t>
  </si>
  <si>
    <t>Dashboard - Inventário de ativos TIC</t>
  </si>
  <si>
    <t>Art. 21(2)(i) NIS2 | Art. 27.º i) DL 125/2025 | CIR (UE) 2024/2690, Anexo 12</t>
  </si>
  <si>
    <t>Total de ativos por tipo</t>
  </si>
  <si>
    <t>Criticidade – Serviços cloud</t>
  </si>
  <si>
    <t>Hardware</t>
  </si>
  <si>
    <t>Software</t>
  </si>
  <si>
    <t>Serviços cloud</t>
  </si>
  <si>
    <t>Rede</t>
  </si>
  <si>
    <t>TOTAL GERAL</t>
  </si>
  <si>
    <t>Criticidade – Rede</t>
  </si>
  <si>
    <t>Criticidade – Hardware</t>
  </si>
  <si>
    <t>Cloud com dados pessoais (RGPD)</t>
  </si>
  <si>
    <t>Criticidade – Software</t>
  </si>
  <si>
    <t>Com dados pessoais</t>
  </si>
  <si>
    <t>Sem dados pessoais</t>
  </si>
  <si>
    <t>Localização dos dados cloud</t>
  </si>
  <si>
    <t>União Europeia (UE)</t>
  </si>
  <si>
    <t>Espaço Económico Europeu</t>
  </si>
  <si>
    <t>Estado dos ativos – Hardware</t>
  </si>
  <si>
    <t>País com decisão de adequação</t>
  </si>
  <si>
    <t>Terceiro país (risco elevado)</t>
  </si>
  <si>
    <t>Em armazém</t>
  </si>
  <si>
    <t>Estado dos ativos – Software</t>
  </si>
  <si>
    <t>Descomissionado</t>
  </si>
  <si>
    <t>Descontinuado</t>
  </si>
  <si>
    <t>Em avaliação</t>
  </si>
  <si>
    <t>Monitorização – segmentos de rede</t>
  </si>
  <si>
    <t>Com monitorização</t>
  </si>
  <si>
    <t>Sem monitorização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</si>
</sst>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ffffff"/>
      <sz val="16"/>
      <name val="Calibri"/>
    </font>
    <font>
      <color rgb="FF374151"/>
      <sz val="10"/>
      <name val="Calibri"/>
    </font>
    <font>
      <b/>
      <color rgb="FFffffff"/>
      <sz val="12"/>
      <name val="Calibri"/>
    </font>
    <font>
      <b/>
      <color rgb="FFFFFFFF"/>
      <sz val="11"/>
      <name val="Calibri"/>
    </font>
    <font>
      <b/>
      <color rgb="FF374151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dc2626"/>
      </patternFill>
    </fill>
    <fill>
      <patternFill patternType="solid">
        <fgColor rgb="FFF3F4F6"/>
      </patternFill>
    </fill>
    <fill>
      <patternFill patternType="solid">
        <fgColor rgb="FFf97316"/>
      </patternFill>
    </fill>
    <fill>
      <patternFill patternType="solid">
        <fgColor rgb="FFeab308"/>
      </patternFill>
    </fill>
    <fill>
      <patternFill patternType="solid">
        <fgColor rgb="FF86EFAC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6" borderId="2" xfId="0" applyFont="1" applyFill="1" applyBorder="1"/>
    <xf numFmtId="0" fontId="2" fillId="6" borderId="2" xfId="0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</xf>
    <xf numFmtId="0" fontId="8" fillId="8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center" vertical="center"/>
    </xf>
    <xf numFmtId="0" fontId="2" fillId="9" borderId="0" xfId="0" applyFont="1" applyFill="1" applyAlignment="1" applyProtection="1">
      <alignment vertical="center"/>
      <protection locked="0"/>
    </xf>
    <xf numFmtId="0" fontId="8" fillId="10" borderId="0" xfId="0" applyFont="1" applyFill="1" applyAlignment="1" applyProtection="1">
      <alignment vertical="center"/>
      <protection locked="0"/>
    </xf>
    <xf numFmtId="0" fontId="9" fillId="11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horizontal="center" vertical="center"/>
    </xf>
    <xf numFmtId="0" fontId="9" fillId="1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1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8</v>
      </c>
    </row>
    <row r="11" ht="18" customHeight="1" spans="1:1" x14ac:dyDescent="0.25">
      <c r="A11" s="2" t="s">
        <v>9</v>
      </c>
    </row>
    <row r="12" ht="18" customHeight="1" spans="1:1" x14ac:dyDescent="0.25">
      <c r="A12" s="2" t="s">
        <v>10</v>
      </c>
    </row>
    <row r="13" ht="18" customHeight="1" spans="1:1" x14ac:dyDescent="0.25">
      <c r="A13" s="2" t="s">
        <v>11</v>
      </c>
    </row>
    <row r="14" ht="18" customHeight="1" spans="1:1" x14ac:dyDescent="0.25">
      <c r="A14" s="2" t="s">
        <v>5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7" ht="18" customHeight="1" spans="1:1" x14ac:dyDescent="0.25">
      <c r="A17" s="2" t="s">
        <v>14</v>
      </c>
    </row>
    <row r="18" ht="18" customHeight="1" spans="1:1" x14ac:dyDescent="0.25">
      <c r="A18" s="2" t="s">
        <v>15</v>
      </c>
    </row>
    <row r="19" ht="18" customHeight="1" spans="1:1" x14ac:dyDescent="0.25">
      <c r="A19" s="2" t="s">
        <v>16</v>
      </c>
    </row>
    <row r="20" ht="18" customHeight="1" spans="1:1" x14ac:dyDescent="0.25">
      <c r="A20" s="2" t="s">
        <v>17</v>
      </c>
    </row>
    <row r="21" ht="18" customHeight="1" spans="1:1" x14ac:dyDescent="0.25">
      <c r="A21" s="2" t="s">
        <v>5</v>
      </c>
    </row>
    <row r="22" ht="18" customHeight="1" spans="1:1" x14ac:dyDescent="0.25">
      <c r="A22" s="2" t="s">
        <v>18</v>
      </c>
    </row>
    <row r="23" ht="18" customHeight="1" spans="1:1" x14ac:dyDescent="0.25">
      <c r="A23" s="2" t="s">
        <v>19</v>
      </c>
    </row>
    <row r="24" ht="18" customHeight="1" spans="1:1" x14ac:dyDescent="0.25">
      <c r="A24" s="2" t="s">
        <v>20</v>
      </c>
    </row>
    <row r="25" ht="18" customHeight="1" spans="1:1" x14ac:dyDescent="0.25">
      <c r="A25" s="2" t="s">
        <v>21</v>
      </c>
    </row>
    <row r="26" ht="18" customHeight="1" spans="1:1" x14ac:dyDescent="0.25">
      <c r="A26" s="2" t="s">
        <v>22</v>
      </c>
    </row>
    <row r="27" ht="18" customHeight="1" spans="1:1" x14ac:dyDescent="0.25">
      <c r="A27" s="2" t="s">
        <v>23</v>
      </c>
    </row>
    <row r="28" ht="18" customHeight="1" spans="1:1" x14ac:dyDescent="0.25">
      <c r="A28" s="2" t="s">
        <v>5</v>
      </c>
    </row>
    <row r="29" ht="18" customHeight="1" spans="1:1" x14ac:dyDescent="0.25">
      <c r="A29" s="2" t="s">
        <v>24</v>
      </c>
    </row>
    <row r="30" ht="18" customHeight="1" spans="1:1" x14ac:dyDescent="0.25">
      <c r="A30" s="2" t="s">
        <v>25</v>
      </c>
    </row>
    <row r="31" ht="18" customHeight="1" spans="1:1" x14ac:dyDescent="0.25">
      <c r="A31" s="2" t="s">
        <v>26</v>
      </c>
    </row>
    <row r="32" ht="18" customHeight="1" spans="1:1" x14ac:dyDescent="0.25">
      <c r="A32" s="2" t="s">
        <v>27</v>
      </c>
    </row>
    <row r="33" ht="18" customHeight="1" spans="1:1" x14ac:dyDescent="0.25">
      <c r="A33" s="2" t="s">
        <v>28</v>
      </c>
    </row>
    <row r="34" ht="18" customHeight="1" spans="1:1" x14ac:dyDescent="0.25">
      <c r="A34" s="2" t="s">
        <v>5</v>
      </c>
    </row>
    <row r="35" ht="18" customHeight="1" spans="1:1" x14ac:dyDescent="0.25">
      <c r="A35" s="2" t="s">
        <v>29</v>
      </c>
    </row>
    <row r="36" ht="18" customHeight="1" spans="1:1" x14ac:dyDescent="0.25">
      <c r="A36" s="2" t="s">
        <v>30</v>
      </c>
    </row>
    <row r="37" ht="18" customHeight="1" spans="1:1" x14ac:dyDescent="0.25">
      <c r="A37" s="2" t="s">
        <v>31</v>
      </c>
    </row>
    <row r="38" ht="18" customHeight="1" spans="1:1" x14ac:dyDescent="0.25">
      <c r="A38" s="2" t="s">
        <v>32</v>
      </c>
    </row>
    <row r="39" ht="18" customHeight="1" spans="1:1" x14ac:dyDescent="0.25">
      <c r="A39" s="2" t="s">
        <v>33</v>
      </c>
    </row>
    <row r="40" ht="18" customHeight="1" spans="1:1" x14ac:dyDescent="0.25">
      <c r="A40" s="2" t="s">
        <v>5</v>
      </c>
    </row>
    <row r="41" ht="18" customHeight="1" spans="1:1" x14ac:dyDescent="0.25">
      <c r="A41" s="2" t="s">
        <v>34</v>
      </c>
    </row>
    <row r="42" ht="18" customHeight="1" spans="1:1" x14ac:dyDescent="0.25">
      <c r="A42" s="2" t="s">
        <v>35</v>
      </c>
    </row>
    <row r="43" ht="18" customHeight="1" spans="1:1" x14ac:dyDescent="0.25">
      <c r="A43" s="2" t="s">
        <v>36</v>
      </c>
    </row>
    <row r="44" ht="18" customHeight="1" spans="1:1" x14ac:dyDescent="0.25">
      <c r="A44" s="2" t="s">
        <v>37</v>
      </c>
    </row>
    <row r="45" ht="18" customHeight="1" spans="1:1" x14ac:dyDescent="0.25">
      <c r="A45" s="2" t="s">
        <v>38</v>
      </c>
    </row>
    <row r="46" ht="18" customHeight="1" spans="1:1" x14ac:dyDescent="0.25">
      <c r="A46" s="2" t="s">
        <v>39</v>
      </c>
    </row>
    <row r="48" spans="1:1" x14ac:dyDescent="0.25">
      <c r="A48" s="3" t="s">
        <v>40</v>
      </c>
    </row>
    <row r="49" ht="18" customHeight="1" spans="1:1" x14ac:dyDescent="0.25">
      <c r="A49" s="4" t="s">
        <v>41</v>
      </c>
    </row>
    <row r="50" ht="18" customHeight="1" spans="1:1" x14ac:dyDescent="0.25">
      <c r="A50" s="5" t="s">
        <v>42</v>
      </c>
    </row>
    <row r="51" ht="18" customHeight="1" spans="1:1" x14ac:dyDescent="0.25">
      <c r="A51" s="6" t="s">
        <v>43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14" customWidth="1"/>
    <col min="3" max="3" width="22" customWidth="1"/>
    <col min="4" max="6" width="20" customWidth="1"/>
    <col min="7" max="7" width="18" customWidth="1"/>
    <col min="8" max="9" width="14" customWidth="1"/>
    <col min="10" max="10" width="16" customWidth="1"/>
    <col min="11" max="11" width="13" customWidth="1"/>
    <col min="12" max="12" width="18" customWidth="1"/>
    <col min="13" max="13" width="20" customWidth="1"/>
    <col min="14" max="14" width="30" customWidth="1"/>
  </cols>
  <sheetData>
    <row r="1" ht="24" customHeight="1" spans="1:14" x14ac:dyDescent="0.25">
      <c r="A1" s="7" t="s">
        <v>44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7" t="s">
        <v>57</v>
      </c>
    </row>
    <row r="2" ht="18" customHeight="1" spans="1:14" x14ac:dyDescent="0.25">
      <c r="A2" s="8" t="s">
        <v>58</v>
      </c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8" t="s">
        <v>70</v>
      </c>
      <c r="N2" s="9" t="s">
        <v>71</v>
      </c>
    </row>
    <row r="3" ht="18" customHeight="1" spans="1:14" x14ac:dyDescent="0.25">
      <c r="A3" s="10" t="s">
        <v>72</v>
      </c>
      <c r="B3" s="10" t="s">
        <v>73</v>
      </c>
      <c r="C3" s="10" t="s">
        <v>74</v>
      </c>
      <c r="D3" s="10" t="s">
        <v>75</v>
      </c>
      <c r="E3" s="10" t="s">
        <v>62</v>
      </c>
      <c r="F3" s="10" t="s">
        <v>76</v>
      </c>
      <c r="G3" s="10" t="s">
        <v>64</v>
      </c>
      <c r="H3" s="10" t="s">
        <v>77</v>
      </c>
      <c r="I3" s="10" t="s">
        <v>78</v>
      </c>
      <c r="J3" s="10" t="s">
        <v>67</v>
      </c>
      <c r="K3" s="10" t="s">
        <v>68</v>
      </c>
      <c r="L3" s="10" t="s">
        <v>69</v>
      </c>
      <c r="M3" s="10" t="s">
        <v>79</v>
      </c>
      <c r="N3" s="11" t="s">
        <v>80</v>
      </c>
    </row>
    <row r="4" ht="18" customHeight="1" spans="1:14" x14ac:dyDescent="0.25">
      <c r="A4" s="8" t="s">
        <v>81</v>
      </c>
      <c r="B4" s="8" t="s">
        <v>82</v>
      </c>
      <c r="C4" s="8" t="s">
        <v>83</v>
      </c>
      <c r="D4" s="8" t="s">
        <v>84</v>
      </c>
      <c r="E4" s="8" t="s">
        <v>85</v>
      </c>
      <c r="F4" s="8" t="s">
        <v>76</v>
      </c>
      <c r="G4" s="8" t="s">
        <v>64</v>
      </c>
      <c r="H4" s="8" t="s">
        <v>77</v>
      </c>
      <c r="I4" s="8" t="s">
        <v>86</v>
      </c>
      <c r="J4" s="8" t="s">
        <v>67</v>
      </c>
      <c r="K4" s="8" t="s">
        <v>87</v>
      </c>
      <c r="L4" s="8" t="s">
        <v>69</v>
      </c>
      <c r="M4" s="8" t="s">
        <v>88</v>
      </c>
      <c r="N4" s="9" t="s">
        <v>89</v>
      </c>
    </row>
    <row r="5" ht="18" customHeight="1" spans="1:14" x14ac:dyDescent="0.25">
      <c r="A5" s="10" t="s">
        <v>90</v>
      </c>
      <c r="B5" s="10" t="s">
        <v>82</v>
      </c>
      <c r="C5" s="10" t="s">
        <v>91</v>
      </c>
      <c r="D5" s="10" t="s">
        <v>92</v>
      </c>
      <c r="E5" s="10" t="s">
        <v>93</v>
      </c>
      <c r="F5" s="10" t="s">
        <v>76</v>
      </c>
      <c r="G5" s="10" t="s">
        <v>64</v>
      </c>
      <c r="H5" s="10" t="s">
        <v>94</v>
      </c>
      <c r="I5" s="10" t="s">
        <v>95</v>
      </c>
      <c r="J5" s="10" t="s">
        <v>96</v>
      </c>
      <c r="K5" s="10" t="s">
        <v>97</v>
      </c>
      <c r="L5" s="10" t="s">
        <v>98</v>
      </c>
      <c r="M5" s="10" t="s">
        <v>99</v>
      </c>
      <c r="N5" s="11" t="s">
        <v>100</v>
      </c>
    </row>
    <row r="6" ht="18" customHeight="1" spans="1:14" x14ac:dyDescent="0.25">
      <c r="A6" s="8" t="s">
        <v>101</v>
      </c>
      <c r="B6" s="8" t="s">
        <v>102</v>
      </c>
      <c r="C6" s="8" t="s">
        <v>103</v>
      </c>
      <c r="D6" s="8" t="s">
        <v>104</v>
      </c>
      <c r="E6" s="8" t="s">
        <v>105</v>
      </c>
      <c r="F6" s="8" t="s">
        <v>106</v>
      </c>
      <c r="G6" s="8" t="s">
        <v>107</v>
      </c>
      <c r="H6" s="8" t="s">
        <v>108</v>
      </c>
      <c r="I6" s="8" t="s">
        <v>109</v>
      </c>
      <c r="J6" s="8" t="s">
        <v>67</v>
      </c>
      <c r="K6" s="8" t="s">
        <v>87</v>
      </c>
      <c r="L6" s="8" t="s">
        <v>110</v>
      </c>
      <c r="M6" s="8" t="s">
        <v>111</v>
      </c>
      <c r="N6" s="9" t="s">
        <v>112</v>
      </c>
    </row>
    <row r="7" ht="18" customHeight="1" spans="1:14" x14ac:dyDescent="0.25">
      <c r="A7" s="10" t="s">
        <v>113</v>
      </c>
      <c r="B7" s="10" t="s">
        <v>102</v>
      </c>
      <c r="C7" s="10" t="s">
        <v>114</v>
      </c>
      <c r="D7" s="10" t="s">
        <v>115</v>
      </c>
      <c r="E7" s="10" t="s">
        <v>116</v>
      </c>
      <c r="F7" s="10" t="s">
        <v>63</v>
      </c>
      <c r="G7" s="10" t="s">
        <v>64</v>
      </c>
      <c r="H7" s="10" t="s">
        <v>117</v>
      </c>
      <c r="I7" s="10" t="s">
        <v>118</v>
      </c>
      <c r="J7" s="10" t="s">
        <v>67</v>
      </c>
      <c r="K7" s="10" t="s">
        <v>87</v>
      </c>
      <c r="L7" s="10" t="s">
        <v>110</v>
      </c>
      <c r="M7" s="10" t="s">
        <v>119</v>
      </c>
      <c r="N7" s="11" t="s">
        <v>120</v>
      </c>
    </row>
    <row r="8" ht="18" customHeight="1" spans="1:14" x14ac:dyDescent="0.25">
      <c r="A8" s="8" t="s">
        <v>121</v>
      </c>
      <c r="B8" s="8" t="s">
        <v>122</v>
      </c>
      <c r="C8" s="8" t="s">
        <v>123</v>
      </c>
      <c r="D8" s="8" t="s">
        <v>124</v>
      </c>
      <c r="E8" s="8" t="s">
        <v>62</v>
      </c>
      <c r="F8" s="8" t="s">
        <v>63</v>
      </c>
      <c r="G8" s="8" t="s">
        <v>64</v>
      </c>
      <c r="H8" s="8" t="s">
        <v>125</v>
      </c>
      <c r="I8" s="8" t="s">
        <v>126</v>
      </c>
      <c r="J8" s="8" t="s">
        <v>67</v>
      </c>
      <c r="K8" s="8" t="s">
        <v>68</v>
      </c>
      <c r="L8" s="8" t="s">
        <v>98</v>
      </c>
      <c r="M8" s="8" t="s">
        <v>5</v>
      </c>
      <c r="N8" s="9" t="s">
        <v>127</v>
      </c>
    </row>
    <row r="9" ht="18" customHeight="1" spans="1:14" x14ac:dyDescent="0.25">
      <c r="A9" s="10" t="s">
        <v>128</v>
      </c>
      <c r="B9" s="10" t="s">
        <v>129</v>
      </c>
      <c r="C9" s="10" t="s">
        <v>130</v>
      </c>
      <c r="D9" s="10" t="s">
        <v>131</v>
      </c>
      <c r="E9" s="10" t="s">
        <v>62</v>
      </c>
      <c r="F9" s="10" t="s">
        <v>76</v>
      </c>
      <c r="G9" s="10" t="s">
        <v>64</v>
      </c>
      <c r="H9" s="10" t="s">
        <v>77</v>
      </c>
      <c r="I9" s="10" t="s">
        <v>86</v>
      </c>
      <c r="J9" s="10" t="s">
        <v>67</v>
      </c>
      <c r="K9" s="10" t="s">
        <v>68</v>
      </c>
      <c r="L9" s="10" t="s">
        <v>69</v>
      </c>
      <c r="M9" s="10" t="s">
        <v>132</v>
      </c>
      <c r="N9" s="11" t="s">
        <v>133</v>
      </c>
    </row>
    <row r="10" spans="2:12" x14ac:dyDescent="0.25"/>
    <row r="11" spans="2:12" x14ac:dyDescent="0.25"/>
    <row r="12" spans="2:12" x14ac:dyDescent="0.25"/>
    <row r="13" spans="2:12" x14ac:dyDescent="0.25"/>
    <row r="14" spans="2:12" x14ac:dyDescent="0.25"/>
    <row r="15" spans="2:12" x14ac:dyDescent="0.25"/>
    <row r="16" spans="2:12" x14ac:dyDescent="0.25"/>
    <row r="17" spans="2:12" x14ac:dyDescent="0.25"/>
    <row r="18" spans="2:12" x14ac:dyDescent="0.25"/>
    <row r="19" spans="2:12" x14ac:dyDescent="0.25"/>
    <row r="20" spans="2:12" x14ac:dyDescent="0.25"/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spans="2:12" x14ac:dyDescent="0.25"/>
    <row r="34" spans="2:12" x14ac:dyDescent="0.25"/>
    <row r="35" spans="2:12" x14ac:dyDescent="0.25"/>
    <row r="36" spans="2:12" x14ac:dyDescent="0.25"/>
    <row r="37" spans="2:12" x14ac:dyDescent="0.25"/>
    <row r="38" spans="2:12" x14ac:dyDescent="0.25"/>
    <row r="39" spans="2:12" x14ac:dyDescent="0.25"/>
    <row r="40" spans="2:12" x14ac:dyDescent="0.25"/>
    <row r="41" spans="2:12" x14ac:dyDescent="0.25"/>
    <row r="42" spans="2:12" x14ac:dyDescent="0.25"/>
    <row r="43" spans="2:12" x14ac:dyDescent="0.25"/>
    <row r="44" spans="2:12" x14ac:dyDescent="0.25"/>
    <row r="45" spans="2:12" x14ac:dyDescent="0.25"/>
    <row r="46" spans="2:12" x14ac:dyDescent="0.25"/>
    <row r="47" spans="2:12" x14ac:dyDescent="0.25"/>
    <row r="48" spans="2:12" x14ac:dyDescent="0.25"/>
    <row r="49" spans="2:12" x14ac:dyDescent="0.25"/>
    <row r="50" spans="2:12" x14ac:dyDescent="0.25"/>
    <row r="51" spans="2:12" x14ac:dyDescent="0.25"/>
  </sheetData>
  <dataValidations count="8">
    <dataValidation type="list" allowBlank="1" showErrorMessage="1" errorStyle="warning" errorTitle="Valor inválido" error="Por favor seleccione um valor da lista." sqref="B10:B51">
      <formula1>"Servidor,Desktop,Laptop,Impressora,Switch,Router,Firewall,UPS,Outro"</formula1>
    </dataValidation>
    <dataValidation type="list" allowBlank="1" showErrorMessage="1" errorStyle="warning" errorTitle="Valor inválido" error="Por favor seleccione um valor da lista." sqref="B2:B51">
      <formula1>"Servidor,Desktop,Laptop,Impressora,Switch,Router,Firewall,UPS,Outro"</formula1>
    </dataValidation>
    <dataValidation type="list" allowBlank="1" showErrorMessage="1" errorStyle="warning" errorTitle="Valor inválido" error="Por favor seleccione um valor da lista." sqref="J10:J51">
      <formula1>"Ativo,Em manutenção,Em armazém,Descomissionado"</formula1>
    </dataValidation>
    <dataValidation type="list" allowBlank="1" showErrorMessage="1" errorStyle="warning" errorTitle="Valor inválido" error="Por favor seleccione um valor da lista." sqref="J2:J51">
      <formula1>"Ativo,Em manutenção,Em armazém,Descomissionado"</formula1>
    </dataValidation>
    <dataValidation type="list" allowBlank="1" showErrorMessage="1" errorStyle="warning" errorTitle="Valor inválido" error="Por favor seleccione um valor da lista." sqref="K10:K51">
      <formula1>"Crítico,Alto,Médio,Baixo"</formula1>
    </dataValidation>
    <dataValidation type="list" allowBlank="1" showErrorMessage="1" errorStyle="warning" errorTitle="Valor inválido" error="Por favor seleccione um valor da lista." sqref="K2:K51">
      <formula1>"Crítico,Alto,Médio,Baixo"</formula1>
    </dataValidation>
    <dataValidation type="list" allowBlank="1" showErrorMessage="1" errorStyle="warning" errorTitle="Valor inválido" error="Por favor seleccione um valor da lista." sqref="L10:L51">
      <formula1>"Público,Interno,Confidencial,Restrito"</formula1>
    </dataValidation>
    <dataValidation type="list" allowBlank="1" showErrorMessage="1" errorStyle="warning" errorTitle="Valor inválido" error="Por favor seleccione um valor da lista." sqref="L2:L51">
      <formula1>"Público,Interno,Confidencial,Restrito"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organização]&amp;R&amp;"Calibri"&amp;10&amp;KA0A0A0Hardware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14" customWidth="1"/>
    <col min="4" max="4" width="22" customWidth="1"/>
    <col min="5" max="5" width="16" customWidth="1"/>
    <col min="6" max="6" width="14" customWidth="1"/>
    <col min="7" max="7" width="16" customWidth="1"/>
    <col min="8" max="8" width="22" customWidth="1"/>
    <col min="9" max="9" width="20" customWidth="1"/>
    <col min="10" max="10" width="13" customWidth="1"/>
    <col min="11" max="11" width="16" customWidth="1"/>
    <col min="12" max="12" width="30" customWidth="1"/>
  </cols>
  <sheetData>
    <row r="1" ht="24" customHeight="1" spans="1:12" x14ac:dyDescent="0.25">
      <c r="A1" s="7" t="s">
        <v>44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7" t="s">
        <v>140</v>
      </c>
      <c r="I1" s="7" t="s">
        <v>49</v>
      </c>
      <c r="J1" s="7" t="s">
        <v>54</v>
      </c>
      <c r="K1" s="7" t="s">
        <v>53</v>
      </c>
      <c r="L1" s="7" t="s">
        <v>57</v>
      </c>
    </row>
    <row r="2" ht="18" customHeight="1" spans="1:12" x14ac:dyDescent="0.25">
      <c r="A2" s="8" t="s">
        <v>141</v>
      </c>
      <c r="B2" s="8" t="s">
        <v>142</v>
      </c>
      <c r="C2" s="8" t="s">
        <v>143</v>
      </c>
      <c r="D2" s="8" t="s">
        <v>144</v>
      </c>
      <c r="E2" s="8" t="s">
        <v>145</v>
      </c>
      <c r="F2" s="8">
        <v>4</v>
      </c>
      <c r="G2" s="8" t="s">
        <v>146</v>
      </c>
      <c r="H2" s="8" t="s">
        <v>147</v>
      </c>
      <c r="I2" s="8" t="s">
        <v>63</v>
      </c>
      <c r="J2" s="8" t="s">
        <v>68</v>
      </c>
      <c r="K2" s="8" t="s">
        <v>67</v>
      </c>
      <c r="L2" s="9" t="s">
        <v>148</v>
      </c>
    </row>
    <row r="3" ht="18" customHeight="1" spans="1:12" x14ac:dyDescent="0.25">
      <c r="A3" s="10" t="s">
        <v>149</v>
      </c>
      <c r="B3" s="10" t="s">
        <v>150</v>
      </c>
      <c r="C3" s="10" t="s">
        <v>151</v>
      </c>
      <c r="D3" s="10" t="s">
        <v>144</v>
      </c>
      <c r="E3" s="10" t="s">
        <v>152</v>
      </c>
      <c r="F3" s="10">
        <v>50</v>
      </c>
      <c r="G3" s="10" t="s">
        <v>153</v>
      </c>
      <c r="H3" s="10" t="s">
        <v>154</v>
      </c>
      <c r="I3" s="10" t="s">
        <v>63</v>
      </c>
      <c r="J3" s="10" t="s">
        <v>87</v>
      </c>
      <c r="K3" s="10" t="s">
        <v>67</v>
      </c>
      <c r="L3" s="11" t="s">
        <v>155</v>
      </c>
    </row>
    <row r="4" ht="18" customHeight="1" spans="1:12" x14ac:dyDescent="0.25">
      <c r="A4" s="8" t="s">
        <v>156</v>
      </c>
      <c r="B4" s="8" t="s">
        <v>157</v>
      </c>
      <c r="C4" s="8" t="s">
        <v>158</v>
      </c>
      <c r="D4" s="8" t="s">
        <v>159</v>
      </c>
      <c r="E4" s="8" t="s">
        <v>145</v>
      </c>
      <c r="F4" s="8">
        <v>20</v>
      </c>
      <c r="G4" s="8" t="s">
        <v>146</v>
      </c>
      <c r="H4" s="8" t="s">
        <v>58</v>
      </c>
      <c r="I4" s="8" t="s">
        <v>160</v>
      </c>
      <c r="J4" s="8" t="s">
        <v>68</v>
      </c>
      <c r="K4" s="8" t="s">
        <v>67</v>
      </c>
      <c r="L4" s="9" t="s">
        <v>161</v>
      </c>
    </row>
    <row r="5" ht="18" customHeight="1" spans="1:12" x14ac:dyDescent="0.25">
      <c r="A5" s="10" t="s">
        <v>162</v>
      </c>
      <c r="B5" s="10" t="s">
        <v>163</v>
      </c>
      <c r="C5" s="10" t="s">
        <v>164</v>
      </c>
      <c r="D5" s="10" t="s">
        <v>165</v>
      </c>
      <c r="E5" s="10" t="s">
        <v>152</v>
      </c>
      <c r="F5" s="10">
        <v>55</v>
      </c>
      <c r="G5" s="10" t="s">
        <v>166</v>
      </c>
      <c r="H5" s="10" t="s">
        <v>167</v>
      </c>
      <c r="I5" s="10" t="s">
        <v>63</v>
      </c>
      <c r="J5" s="10" t="s">
        <v>87</v>
      </c>
      <c r="K5" s="10" t="s">
        <v>67</v>
      </c>
      <c r="L5" s="11" t="s">
        <v>168</v>
      </c>
    </row>
    <row r="6" ht="18" customHeight="1" spans="1:12" x14ac:dyDescent="0.25">
      <c r="A6" s="8" t="s">
        <v>169</v>
      </c>
      <c r="B6" s="8" t="s">
        <v>170</v>
      </c>
      <c r="C6" s="8" t="s">
        <v>171</v>
      </c>
      <c r="D6" s="8" t="s">
        <v>172</v>
      </c>
      <c r="E6" s="8" t="s">
        <v>152</v>
      </c>
      <c r="F6" s="8">
        <v>1</v>
      </c>
      <c r="G6" s="8" t="s">
        <v>66</v>
      </c>
      <c r="H6" s="8" t="s">
        <v>58</v>
      </c>
      <c r="I6" s="8" t="s">
        <v>63</v>
      </c>
      <c r="J6" s="8" t="s">
        <v>68</v>
      </c>
      <c r="K6" s="8" t="s">
        <v>67</v>
      </c>
      <c r="L6" s="9" t="s">
        <v>173</v>
      </c>
    </row>
    <row r="7" ht="18" customHeight="1" spans="1:12" x14ac:dyDescent="0.25">
      <c r="A7" s="10" t="s">
        <v>174</v>
      </c>
      <c r="B7" s="10" t="s">
        <v>175</v>
      </c>
      <c r="C7" s="10" t="s">
        <v>176</v>
      </c>
      <c r="D7" s="10" t="s">
        <v>177</v>
      </c>
      <c r="E7" s="10" t="s">
        <v>145</v>
      </c>
      <c r="F7" s="10">
        <v>1</v>
      </c>
      <c r="G7" s="10" t="s">
        <v>146</v>
      </c>
      <c r="H7" s="10" t="s">
        <v>72</v>
      </c>
      <c r="I7" s="10" t="s">
        <v>76</v>
      </c>
      <c r="J7" s="10" t="s">
        <v>68</v>
      </c>
      <c r="K7" s="10" t="s">
        <v>67</v>
      </c>
      <c r="L7" s="11" t="s">
        <v>178</v>
      </c>
    </row>
    <row r="8" spans="5:11" x14ac:dyDescent="0.25"/>
    <row r="9" spans="5:11" x14ac:dyDescent="0.25"/>
    <row r="10" spans="5:11" x14ac:dyDescent="0.25"/>
    <row r="11" spans="5:11" x14ac:dyDescent="0.25"/>
    <row r="12" spans="5:11" x14ac:dyDescent="0.25"/>
    <row r="13" spans="5:11" x14ac:dyDescent="0.25"/>
    <row r="14" spans="5:11" x14ac:dyDescent="0.25"/>
    <row r="15" spans="5:11" x14ac:dyDescent="0.25"/>
    <row r="16" spans="5:11" x14ac:dyDescent="0.25"/>
    <row r="17" spans="5:11" x14ac:dyDescent="0.25"/>
    <row r="18" spans="5:11" x14ac:dyDescent="0.25"/>
    <row r="19" spans="5:11" x14ac:dyDescent="0.25"/>
    <row r="20" spans="5:11" x14ac:dyDescent="0.25"/>
    <row r="21" spans="5:11" x14ac:dyDescent="0.25"/>
    <row r="22" spans="5:11" x14ac:dyDescent="0.25"/>
    <row r="23" spans="5:11" x14ac:dyDescent="0.25"/>
    <row r="24" spans="5:11" x14ac:dyDescent="0.25"/>
    <row r="25" spans="5:11" x14ac:dyDescent="0.25"/>
    <row r="26" spans="5:11" x14ac:dyDescent="0.25"/>
    <row r="27" spans="5:11" x14ac:dyDescent="0.25"/>
    <row r="28" spans="5:11" x14ac:dyDescent="0.25"/>
    <row r="29" spans="5:11" x14ac:dyDescent="0.25"/>
    <row r="30" spans="5:11" x14ac:dyDescent="0.25"/>
    <row r="31" spans="5:11" x14ac:dyDescent="0.25"/>
    <row r="32" spans="5:11" x14ac:dyDescent="0.25"/>
    <row r="33" spans="5:11" x14ac:dyDescent="0.25"/>
    <row r="34" spans="5:11" x14ac:dyDescent="0.25"/>
    <row r="35" spans="5:11" x14ac:dyDescent="0.25"/>
    <row r="36" spans="5:11" x14ac:dyDescent="0.25"/>
    <row r="37" spans="5:11" x14ac:dyDescent="0.25"/>
    <row r="38" spans="5:11" x14ac:dyDescent="0.25"/>
    <row r="39" spans="5:11" x14ac:dyDescent="0.25"/>
    <row r="40" spans="5:11" x14ac:dyDescent="0.25"/>
    <row r="41" spans="5:11" x14ac:dyDescent="0.25"/>
    <row r="42" spans="5:11" x14ac:dyDescent="0.25"/>
    <row r="43" spans="5:11" x14ac:dyDescent="0.25"/>
    <row r="44" spans="5:11" x14ac:dyDescent="0.25"/>
    <row r="45" spans="5:11" x14ac:dyDescent="0.25"/>
    <row r="46" spans="5:11" x14ac:dyDescent="0.25"/>
    <row r="47" spans="5:11" x14ac:dyDescent="0.25"/>
    <row r="48" spans="5:11" x14ac:dyDescent="0.25"/>
    <row r="49" spans="5:11" x14ac:dyDescent="0.25"/>
    <row r="50" spans="5:11" x14ac:dyDescent="0.25"/>
    <row r="51" spans="5:11" x14ac:dyDescent="0.25"/>
  </sheetData>
  <dataValidations count="6">
    <dataValidation type="list" allowBlank="1" showErrorMessage="1" errorStyle="warning" errorTitle="Valor inválido" error="Por favor seleccione um valor da lista." sqref="E10:E51">
      <formula1>"Perpétua,Subscrição,Open source,Freeware,Trial"</formula1>
    </dataValidation>
    <dataValidation type="list" allowBlank="1" showErrorMessage="1" errorStyle="warning" errorTitle="Valor inválido" error="Por favor seleccione um valor da lista." sqref="E2:E51">
      <formula1>"Perpétua,Subscrição,Open source,Freeware,Trial"</formula1>
    </dataValidation>
    <dataValidation type="list" allowBlank="1" showErrorMessage="1" errorStyle="warning" errorTitle="Valor inválido" error="Por favor seleccione um valor da lista." sqref="J10:J51">
      <formula1>"Crítico,Alto,Médio,Baixo"</formula1>
    </dataValidation>
    <dataValidation type="list" allowBlank="1" showErrorMessage="1" errorStyle="warning" errorTitle="Valor inválido" error="Por favor seleccione um valor da lista." sqref="J2:J51">
      <formula1>"Crítico,Alto,Médio,Baixo"</formula1>
    </dataValidation>
    <dataValidation type="list" allowBlank="1" showErrorMessage="1" errorStyle="warning" errorTitle="Valor inválido" error="Por favor seleccione um valor da lista." sqref="K10:K51">
      <formula1>"Ativo,Descontinuado,Em avaliação"</formula1>
    </dataValidation>
    <dataValidation type="list" allowBlank="1" showErrorMessage="1" errorStyle="warning" errorTitle="Valor inválido" error="Por favor seleccione um valor da lista." sqref="K2:K51">
      <formula1>"Ativo,Descontinuado,Em avaliação"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organização]&amp;R&amp;"Calibri"&amp;10&amp;KA0A0A0Software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20" customWidth="1"/>
    <col min="4" max="4" width="10" customWidth="1"/>
    <col min="5" max="5" width="18" customWidth="1"/>
    <col min="6" max="6" width="20" customWidth="1"/>
    <col min="7" max="7" width="14" customWidth="1"/>
    <col min="8" max="8" width="16" customWidth="1"/>
    <col min="9" max="9" width="20" customWidth="1"/>
    <col min="10" max="10" width="13" customWidth="1"/>
    <col min="11" max="11" width="15" customWidth="1"/>
    <col min="12" max="12" width="30" customWidth="1"/>
  </cols>
  <sheetData>
    <row r="1" ht="24" customHeight="1" spans="1:12" x14ac:dyDescent="0.25">
      <c r="A1" s="7" t="s">
        <v>44</v>
      </c>
      <c r="B1" s="7" t="s">
        <v>179</v>
      </c>
      <c r="C1" s="7" t="s">
        <v>136</v>
      </c>
      <c r="D1" s="7" t="s">
        <v>45</v>
      </c>
      <c r="E1" s="7" t="s">
        <v>180</v>
      </c>
      <c r="F1" s="7" t="s">
        <v>181</v>
      </c>
      <c r="G1" s="7" t="s">
        <v>182</v>
      </c>
      <c r="H1" s="7" t="s">
        <v>183</v>
      </c>
      <c r="I1" s="7" t="s">
        <v>49</v>
      </c>
      <c r="J1" s="7" t="s">
        <v>54</v>
      </c>
      <c r="K1" s="7" t="s">
        <v>184</v>
      </c>
      <c r="L1" s="7" t="s">
        <v>57</v>
      </c>
    </row>
    <row r="2" ht="18" customHeight="1" spans="1:12" x14ac:dyDescent="0.25">
      <c r="A2" s="8" t="s">
        <v>185</v>
      </c>
      <c r="B2" s="8" t="s">
        <v>186</v>
      </c>
      <c r="C2" s="8" t="s">
        <v>144</v>
      </c>
      <c r="D2" s="8" t="s">
        <v>187</v>
      </c>
      <c r="E2" s="8" t="s">
        <v>188</v>
      </c>
      <c r="F2" s="8" t="s">
        <v>189</v>
      </c>
      <c r="G2" s="8" t="s">
        <v>190</v>
      </c>
      <c r="H2" s="8" t="s">
        <v>191</v>
      </c>
      <c r="I2" s="8" t="s">
        <v>63</v>
      </c>
      <c r="J2" s="8" t="s">
        <v>68</v>
      </c>
      <c r="K2" s="8" t="s">
        <v>192</v>
      </c>
      <c r="L2" s="9" t="s">
        <v>193</v>
      </c>
    </row>
    <row r="3" ht="18" customHeight="1" spans="1:12" x14ac:dyDescent="0.25">
      <c r="A3" s="10" t="s">
        <v>194</v>
      </c>
      <c r="B3" s="10" t="s">
        <v>195</v>
      </c>
      <c r="C3" s="10" t="s">
        <v>196</v>
      </c>
      <c r="D3" s="10" t="s">
        <v>197</v>
      </c>
      <c r="E3" s="10" t="s">
        <v>188</v>
      </c>
      <c r="F3" s="10" t="s">
        <v>198</v>
      </c>
      <c r="G3" s="10" t="s">
        <v>199</v>
      </c>
      <c r="H3" s="10" t="s">
        <v>200</v>
      </c>
      <c r="I3" s="10" t="s">
        <v>63</v>
      </c>
      <c r="J3" s="10" t="s">
        <v>87</v>
      </c>
      <c r="K3" s="10" t="s">
        <v>192</v>
      </c>
      <c r="L3" s="11" t="s">
        <v>201</v>
      </c>
    </row>
    <row r="4" ht="18" customHeight="1" spans="1:12" x14ac:dyDescent="0.25">
      <c r="A4" s="8" t="s">
        <v>202</v>
      </c>
      <c r="B4" s="8" t="s">
        <v>203</v>
      </c>
      <c r="C4" s="8" t="s">
        <v>204</v>
      </c>
      <c r="D4" s="8" t="s">
        <v>187</v>
      </c>
      <c r="E4" s="8" t="s">
        <v>188</v>
      </c>
      <c r="F4" s="8" t="s">
        <v>205</v>
      </c>
      <c r="G4" s="8" t="s">
        <v>206</v>
      </c>
      <c r="H4" s="8" t="s">
        <v>207</v>
      </c>
      <c r="I4" s="8" t="s">
        <v>208</v>
      </c>
      <c r="J4" s="8" t="s">
        <v>87</v>
      </c>
      <c r="K4" s="8" t="s">
        <v>192</v>
      </c>
      <c r="L4" s="9" t="s">
        <v>209</v>
      </c>
    </row>
    <row r="5" ht="18" customHeight="1" spans="1:12" x14ac:dyDescent="0.25">
      <c r="A5" s="10" t="s">
        <v>210</v>
      </c>
      <c r="B5" s="10" t="s">
        <v>211</v>
      </c>
      <c r="C5" s="10" t="s">
        <v>212</v>
      </c>
      <c r="D5" s="10" t="s">
        <v>213</v>
      </c>
      <c r="E5" s="10" t="s">
        <v>188</v>
      </c>
      <c r="F5" s="10" t="s">
        <v>214</v>
      </c>
      <c r="G5" s="10" t="s">
        <v>190</v>
      </c>
      <c r="H5" s="10" t="s">
        <v>153</v>
      </c>
      <c r="I5" s="10" t="s">
        <v>63</v>
      </c>
      <c r="J5" s="10" t="s">
        <v>68</v>
      </c>
      <c r="K5" s="10" t="s">
        <v>215</v>
      </c>
      <c r="L5" s="11" t="s">
        <v>216</v>
      </c>
    </row>
    <row r="6" spans="4:11" x14ac:dyDescent="0.25"/>
    <row r="7" spans="4:11" x14ac:dyDescent="0.25"/>
    <row r="8" spans="4:11" x14ac:dyDescent="0.25"/>
    <row r="9" spans="4:11" x14ac:dyDescent="0.25"/>
    <row r="10" spans="4:11" x14ac:dyDescent="0.25"/>
    <row r="11" spans="4:11" x14ac:dyDescent="0.25"/>
    <row r="12" spans="4:11" x14ac:dyDescent="0.25"/>
    <row r="13" spans="4:11" x14ac:dyDescent="0.25"/>
    <row r="14" spans="4:11" x14ac:dyDescent="0.25"/>
    <row r="15" spans="4:11" x14ac:dyDescent="0.25"/>
    <row r="16" spans="4:11" x14ac:dyDescent="0.25"/>
    <row r="17" spans="4:11" x14ac:dyDescent="0.25"/>
    <row r="18" spans="4:11" x14ac:dyDescent="0.25"/>
    <row r="19" spans="4:11" x14ac:dyDescent="0.25"/>
    <row r="20" spans="4:11" x14ac:dyDescent="0.25"/>
    <row r="21" spans="4:11" x14ac:dyDescent="0.25"/>
    <row r="22" spans="4:11" x14ac:dyDescent="0.25"/>
    <row r="23" spans="4:11" x14ac:dyDescent="0.25"/>
    <row r="24" spans="4:11" x14ac:dyDescent="0.25"/>
    <row r="25" spans="4:11" x14ac:dyDescent="0.25"/>
    <row r="26" spans="4:11" x14ac:dyDescent="0.25"/>
    <row r="27" spans="4:11" x14ac:dyDescent="0.25"/>
    <row r="28" spans="4:11" x14ac:dyDescent="0.25"/>
    <row r="29" spans="4:11" x14ac:dyDescent="0.25"/>
    <row r="30" spans="4:11" x14ac:dyDescent="0.25"/>
    <row r="31" spans="4:11" x14ac:dyDescent="0.25"/>
    <row r="32" spans="4:11" x14ac:dyDescent="0.25"/>
    <row r="33" spans="4:11" x14ac:dyDescent="0.25"/>
    <row r="34" spans="4:11" x14ac:dyDescent="0.25"/>
    <row r="35" spans="4:11" x14ac:dyDescent="0.25"/>
    <row r="36" spans="4:11" x14ac:dyDescent="0.25"/>
    <row r="37" spans="4:11" x14ac:dyDescent="0.25"/>
    <row r="38" spans="4:11" x14ac:dyDescent="0.25"/>
    <row r="39" spans="4:11" x14ac:dyDescent="0.25"/>
    <row r="40" spans="4:11" x14ac:dyDescent="0.25"/>
    <row r="41" spans="4:11" x14ac:dyDescent="0.25"/>
    <row r="42" spans="4:11" x14ac:dyDescent="0.25"/>
    <row r="43" spans="4:11" x14ac:dyDescent="0.25"/>
    <row r="44" spans="4:11" x14ac:dyDescent="0.25"/>
    <row r="45" spans="4:11" x14ac:dyDescent="0.25"/>
    <row r="46" spans="4:11" x14ac:dyDescent="0.25"/>
    <row r="47" spans="4:11" x14ac:dyDescent="0.25"/>
    <row r="48" spans="4:11" x14ac:dyDescent="0.25"/>
    <row r="49" spans="4:11" x14ac:dyDescent="0.25"/>
    <row r="50" spans="4:11" x14ac:dyDescent="0.25"/>
    <row r="51" spans="4:11" x14ac:dyDescent="0.25"/>
  </sheetData>
  <dataValidations count="8">
    <dataValidation type="list" allowBlank="1" showErrorMessage="1" errorStyle="warning" errorTitle="Valor inválido" error="Por favor seleccione um valor da lista." sqref="D10:D51">
      <formula1>"IaaS,PaaS,SaaS,BaaS,FaaS"</formula1>
    </dataValidation>
    <dataValidation type="list" allowBlank="1" showErrorMessage="1" errorStyle="warning" errorTitle="Valor inválido" error="Por favor seleccione um valor da lista." sqref="D2:D51">
      <formula1>"IaaS,PaaS,SaaS,BaaS,FaaS"</formula1>
    </dataValidation>
    <dataValidation type="list" allowBlank="1" showErrorMessage="1" errorStyle="warning" errorTitle="Valor inválido" error="Por favor seleccione um valor da lista." sqref="E10:E51">
      <formula1>"UE,EEE,Adequação,Terceiro país"</formula1>
    </dataValidation>
    <dataValidation type="list" allowBlank="1" showErrorMessage="1" errorStyle="warning" errorTitle="Valor inválido" error="Por favor seleccione um valor da lista." sqref="E2:E51">
      <formula1>"UE,EEE,Adequação,Terceiro país"</formula1>
    </dataValidation>
    <dataValidation type="list" allowBlank="1" showErrorMessage="1" errorStyle="warning" errorTitle="Valor inválido" error="Por favor seleccione um valor da lista." sqref="J10:J51">
      <formula1>"Crítico,Alto,Médio,Baixo"</formula1>
    </dataValidation>
    <dataValidation type="list" allowBlank="1" showErrorMessage="1" errorStyle="warning" errorTitle="Valor inválido" error="Por favor seleccione um valor da lista." sqref="J2:J51">
      <formula1>"Crítico,Alto,Médio,Baixo"</formula1>
    </dataValidation>
    <dataValidation type="list" allowBlank="1" showErrorMessage="1" errorStyle="warning" errorTitle="Valor inválido" error="Por favor seleccione um valor da lista." sqref="K10:K51">
      <formula1>"Sim,Não"</formula1>
    </dataValidation>
    <dataValidation type="list" allowBlank="1" showErrorMessage="1" errorStyle="warning" errorTitle="Valor inválido" error="Por favor seleccione um valor da lista." sqref="K2:K51">
      <formula1>"Sim,Não"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organização]&amp;R&amp;"Calibri"&amp;10&amp;KA0A0A0Serviços cloud</oddHeader>
    <oddFooter>&amp;C&amp;"Calibri"&amp;10&amp;KA0A0A0Confidencial  |  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12" customWidth="1"/>
    <col min="3" max="3" width="28" customWidth="1"/>
    <col min="4" max="5" width="18" customWidth="1"/>
    <col min="6" max="6" width="22" customWidth="1"/>
    <col min="7" max="7" width="20" customWidth="1"/>
    <col min="8" max="9" width="13" customWidth="1"/>
    <col min="10" max="10" width="15" customWidth="1"/>
    <col min="11" max="11" width="30" customWidth="1"/>
  </cols>
  <sheetData>
    <row r="1" ht="24" customHeight="1" spans="1:11" x14ac:dyDescent="0.25">
      <c r="A1" s="7" t="s">
        <v>44</v>
      </c>
      <c r="B1" s="7" t="s">
        <v>45</v>
      </c>
      <c r="C1" s="7" t="s">
        <v>217</v>
      </c>
      <c r="D1" s="7" t="s">
        <v>218</v>
      </c>
      <c r="E1" s="7" t="s">
        <v>219</v>
      </c>
      <c r="F1" s="7" t="s">
        <v>220</v>
      </c>
      <c r="G1" s="7" t="s">
        <v>49</v>
      </c>
      <c r="H1" s="7" t="s">
        <v>54</v>
      </c>
      <c r="I1" s="7" t="s">
        <v>221</v>
      </c>
      <c r="J1" s="7" t="s">
        <v>222</v>
      </c>
      <c r="K1" s="7" t="s">
        <v>57</v>
      </c>
    </row>
    <row r="2" ht="18" customHeight="1" spans="1:11" x14ac:dyDescent="0.25">
      <c r="A2" s="8" t="s">
        <v>223</v>
      </c>
      <c r="B2" s="8" t="s">
        <v>224</v>
      </c>
      <c r="C2" s="8" t="s">
        <v>225</v>
      </c>
      <c r="D2" s="8" t="s">
        <v>226</v>
      </c>
      <c r="E2" s="8" t="s">
        <v>227</v>
      </c>
      <c r="F2" s="8" t="s">
        <v>228</v>
      </c>
      <c r="G2" s="8" t="s">
        <v>76</v>
      </c>
      <c r="H2" s="8" t="s">
        <v>68</v>
      </c>
      <c r="I2" s="8" t="s">
        <v>229</v>
      </c>
      <c r="J2" s="8" t="s">
        <v>192</v>
      </c>
      <c r="K2" s="9" t="s">
        <v>230</v>
      </c>
    </row>
    <row r="3" ht="18" customHeight="1" spans="1:11" x14ac:dyDescent="0.25">
      <c r="A3" s="10" t="s">
        <v>231</v>
      </c>
      <c r="B3" s="10" t="s">
        <v>224</v>
      </c>
      <c r="C3" s="10" t="s">
        <v>232</v>
      </c>
      <c r="D3" s="10" t="s">
        <v>233</v>
      </c>
      <c r="E3" s="10" t="s">
        <v>234</v>
      </c>
      <c r="F3" s="10" t="s">
        <v>235</v>
      </c>
      <c r="G3" s="10" t="s">
        <v>76</v>
      </c>
      <c r="H3" s="10" t="s">
        <v>68</v>
      </c>
      <c r="I3" s="10" t="s">
        <v>236</v>
      </c>
      <c r="J3" s="10" t="s">
        <v>192</v>
      </c>
      <c r="K3" s="11" t="s">
        <v>237</v>
      </c>
    </row>
    <row r="4" ht="18" customHeight="1" spans="1:11" x14ac:dyDescent="0.25">
      <c r="A4" s="8" t="s">
        <v>238</v>
      </c>
      <c r="B4" s="8" t="s">
        <v>239</v>
      </c>
      <c r="C4" s="8" t="s">
        <v>240</v>
      </c>
      <c r="D4" s="8" t="s">
        <v>241</v>
      </c>
      <c r="E4" s="8" t="s">
        <v>242</v>
      </c>
      <c r="F4" s="8" t="s">
        <v>243</v>
      </c>
      <c r="G4" s="8" t="s">
        <v>76</v>
      </c>
      <c r="H4" s="8" t="s">
        <v>97</v>
      </c>
      <c r="I4" s="8" t="s">
        <v>244</v>
      </c>
      <c r="J4" s="8" t="s">
        <v>192</v>
      </c>
      <c r="K4" s="9" t="s">
        <v>245</v>
      </c>
    </row>
    <row r="5" ht="18" customHeight="1" spans="1:11" x14ac:dyDescent="0.25">
      <c r="A5" s="10" t="s">
        <v>246</v>
      </c>
      <c r="B5" s="10" t="s">
        <v>239</v>
      </c>
      <c r="C5" s="10" t="s">
        <v>247</v>
      </c>
      <c r="D5" s="10" t="s">
        <v>248</v>
      </c>
      <c r="E5" s="10" t="s">
        <v>249</v>
      </c>
      <c r="F5" s="10" t="s">
        <v>243</v>
      </c>
      <c r="G5" s="10" t="s">
        <v>76</v>
      </c>
      <c r="H5" s="10" t="s">
        <v>250</v>
      </c>
      <c r="I5" s="10" t="s">
        <v>251</v>
      </c>
      <c r="J5" s="10" t="s">
        <v>192</v>
      </c>
      <c r="K5" s="11" t="s">
        <v>252</v>
      </c>
    </row>
    <row r="6" ht="18" customHeight="1" spans="1:11" x14ac:dyDescent="0.25">
      <c r="A6" s="8" t="s">
        <v>253</v>
      </c>
      <c r="B6" s="8" t="s">
        <v>254</v>
      </c>
      <c r="C6" s="8" t="s">
        <v>255</v>
      </c>
      <c r="D6" s="8" t="s">
        <v>256</v>
      </c>
      <c r="E6" s="8" t="s">
        <v>257</v>
      </c>
      <c r="F6" s="8" t="s">
        <v>235</v>
      </c>
      <c r="G6" s="8" t="s">
        <v>76</v>
      </c>
      <c r="H6" s="8" t="s">
        <v>87</v>
      </c>
      <c r="I6" s="8" t="s">
        <v>229</v>
      </c>
      <c r="J6" s="8" t="s">
        <v>192</v>
      </c>
      <c r="K6" s="9" t="s">
        <v>258</v>
      </c>
    </row>
    <row r="7" spans="2:10" x14ac:dyDescent="0.25"/>
    <row r="8" spans="2:10" x14ac:dyDescent="0.25"/>
    <row r="9" spans="2:10" x14ac:dyDescent="0.25"/>
    <row r="10" spans="2:10" x14ac:dyDescent="0.25"/>
    <row r="11" spans="2:10" x14ac:dyDescent="0.25"/>
    <row r="12" spans="2:10" x14ac:dyDescent="0.25"/>
    <row r="13" spans="2:10" x14ac:dyDescent="0.25"/>
    <row r="14" spans="2:10" x14ac:dyDescent="0.25"/>
    <row r="15" spans="2:10" x14ac:dyDescent="0.25"/>
    <row r="16" spans="2:10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x14ac:dyDescent="0.25"/>
    <row r="31" spans="2:10" x14ac:dyDescent="0.25"/>
    <row r="32" spans="2:10" x14ac:dyDescent="0.25"/>
    <row r="33" spans="2:10" x14ac:dyDescent="0.25"/>
    <row r="34" spans="2:10" x14ac:dyDescent="0.25"/>
    <row r="35" spans="2:10" x14ac:dyDescent="0.25"/>
    <row r="36" spans="2:10" x14ac:dyDescent="0.25"/>
    <row r="37" spans="2:10" x14ac:dyDescent="0.25"/>
    <row r="38" spans="2:10" x14ac:dyDescent="0.25"/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  <row r="45" spans="2:10" x14ac:dyDescent="0.25"/>
    <row r="46" spans="2:10" x14ac:dyDescent="0.25"/>
    <row r="47" spans="2:10" x14ac:dyDescent="0.25"/>
    <row r="48" spans="2:10" x14ac:dyDescent="0.25"/>
    <row r="49" spans="2:10" x14ac:dyDescent="0.25"/>
    <row r="50" spans="2:10" x14ac:dyDescent="0.25"/>
    <row r="51" spans="2:10" x14ac:dyDescent="0.25"/>
  </sheetData>
  <dataValidations count="8">
    <dataValidation type="list" allowBlank="1" showErrorMessage="1" errorStyle="warning" errorTitle="Valor inválido" error="Por favor seleccione um valor da lista." sqref="B10:B51">
      <formula1>"VLAN,Subnet,VPN,Wireless,WAN"</formula1>
    </dataValidation>
    <dataValidation type="list" allowBlank="1" showErrorMessage="1" errorStyle="warning" errorTitle="Valor inválido" error="Por favor seleccione um valor da lista." sqref="B2:B51">
      <formula1>"VLAN,Subnet,VPN,Wireless,WAN"</formula1>
    </dataValidation>
    <dataValidation type="list" allowBlank="1" showErrorMessage="1" errorStyle="warning" errorTitle="Valor inválido" error="Por favor seleccione um valor da lista." sqref="H10:H51">
      <formula1>"Crítico,Alto,Médio,Baixo"</formula1>
    </dataValidation>
    <dataValidation type="list" allowBlank="1" showErrorMessage="1" errorStyle="warning" errorTitle="Valor inválido" error="Por favor seleccione um valor da lista." sqref="H2:H51">
      <formula1>"Crítico,Alto,Médio,Baixo"</formula1>
    </dataValidation>
    <dataValidation type="list" allowBlank="1" showErrorMessage="1" errorStyle="warning" errorTitle="Valor inválido" error="Por favor seleccione um valor da lista." sqref="I10:I51">
      <formula1>"Isolada,DMZ,Interna,Guest"</formula1>
    </dataValidation>
    <dataValidation type="list" allowBlank="1" showErrorMessage="1" errorStyle="warning" errorTitle="Valor inválido" error="Por favor seleccione um valor da lista." sqref="I2:I51">
      <formula1>"Isolada,DMZ,Interna,Guest"</formula1>
    </dataValidation>
    <dataValidation type="list" allowBlank="1" showErrorMessage="1" errorStyle="warning" errorTitle="Valor inválido" error="Por favor seleccione um valor da lista." sqref="J10:J51">
      <formula1>"Sim,Não"</formula1>
    </dataValidation>
    <dataValidation type="list" allowBlank="1" showErrorMessage="1" errorStyle="warning" errorTitle="Valor inválido" error="Por favor seleccione um valor da lista." sqref="J2:J51">
      <formula1>"Sim,Não"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organização]&amp;R&amp;"Calibri"&amp;10&amp;KA0A0A0Rede</oddHeader>
    <oddFooter>&amp;C&amp;"Calibri"&amp;10&amp;KA0A0A0Confidencial  |  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FormatPr defaultRowHeight="15" outlineLevelRow="0" outlineLevelCol="0" x14ac:dyDescent="55"/>
  <cols>
    <col min="1" max="1" width="32" customWidth="1"/>
    <col min="2" max="2" width="14" customWidth="1"/>
    <col min="3" max="3" width="4" customWidth="1"/>
    <col min="4" max="4" width="28" customWidth="1"/>
    <col min="5" max="5" width="14" customWidth="1"/>
  </cols>
  <sheetData>
    <row r="1" ht="36" customHeight="1" spans="1:5" x14ac:dyDescent="0.25">
      <c r="A1" s="12" t="s">
        <v>259</v>
      </c>
      <c r="B1" s="12"/>
      <c r="C1" s="12"/>
      <c r="D1" s="12"/>
      <c r="E1" s="12"/>
    </row>
    <row r="2" ht="20" customHeight="1" spans="1:5" x14ac:dyDescent="0.25">
      <c r="A2" s="13" t="s">
        <v>260</v>
      </c>
      <c r="B2" s="13"/>
      <c r="C2" s="13"/>
      <c r="D2" s="13"/>
      <c r="E2" s="13"/>
    </row>
    <row r="3" ht="10" customHeight="1" x14ac:dyDescent="0.25"/>
    <row r="4" ht="28" customHeight="1" spans="1:5" x14ac:dyDescent="0.25">
      <c r="A4" s="14" t="s">
        <v>261</v>
      </c>
      <c r="B4" s="14"/>
      <c r="D4" s="14" t="s">
        <v>262</v>
      </c>
      <c r="E4" s="14"/>
    </row>
    <row r="5" ht="19" customHeight="1" spans="1:5" x14ac:dyDescent="0.25">
      <c r="A5" s="15" t="s">
        <v>263</v>
      </c>
      <c r="B5" s="16">
        <f>COUNTA(Hardware!A2:A51)</f>
      </c>
      <c r="D5" s="17" t="s">
        <v>68</v>
      </c>
      <c r="E5" s="18">
        <f>COUNTIF('Serviços cloud'!J2:J51,"Crítico")</f>
      </c>
    </row>
    <row r="6" ht="19" customHeight="1" spans="1:5" x14ac:dyDescent="0.25">
      <c r="A6" s="19" t="s">
        <v>264</v>
      </c>
      <c r="B6" s="16">
        <f>COUNTA(Software!A2:A51)</f>
      </c>
      <c r="D6" s="20" t="s">
        <v>87</v>
      </c>
      <c r="E6" s="18">
        <f>COUNTIF('Serviços cloud'!J2:J51,"Alto")</f>
      </c>
    </row>
    <row r="7" ht="19" customHeight="1" spans="1:5" x14ac:dyDescent="0.25">
      <c r="A7" s="15" t="s">
        <v>265</v>
      </c>
      <c r="B7" s="16">
        <f>COUNTA('Serviços cloud'!A2:A51)</f>
      </c>
      <c r="D7" s="21" t="s">
        <v>97</v>
      </c>
      <c r="E7" s="22">
        <f>COUNTIF('Serviços cloud'!J2:J51,"Médio")</f>
      </c>
    </row>
    <row r="8" ht="19" customHeight="1" spans="1:5" x14ac:dyDescent="0.25">
      <c r="A8" s="19" t="s">
        <v>266</v>
      </c>
      <c r="B8" s="16">
        <f>COUNTA(Rede!A2:A51)</f>
      </c>
      <c r="D8" s="23" t="s">
        <v>250</v>
      </c>
      <c r="E8" s="22">
        <f>COUNTIF('Serviços cloud'!J2:J51,"Baixo")</f>
      </c>
    </row>
    <row r="9" ht="22" customHeight="1" spans="1:2" x14ac:dyDescent="0.25">
      <c r="A9" s="24" t="s">
        <v>267</v>
      </c>
      <c r="B9" s="25">
        <f>COUNTA(Hardware!A2:A51)+COUNTA(Software!A2:A51)+COUNTA('Serviços cloud'!A2:A51)+COUNTA(Rede!A2:A51)</f>
      </c>
    </row>
    <row r="10" ht="28" customHeight="1" spans="4:5" x14ac:dyDescent="0.25">
      <c r="D10" s="14" t="s">
        <v>268</v>
      </c>
      <c r="E10" s="14"/>
    </row>
    <row r="11" ht="28" customHeight="1" spans="1:5" x14ac:dyDescent="0.25">
      <c r="A11" s="14" t="s">
        <v>269</v>
      </c>
      <c r="B11" s="14"/>
      <c r="D11" s="17" t="s">
        <v>68</v>
      </c>
      <c r="E11" s="18">
        <f>COUNTIF(Rede!H2:H51,"Crítico")</f>
      </c>
    </row>
    <row r="12" ht="19" customHeight="1" spans="1:5" x14ac:dyDescent="0.25">
      <c r="A12" s="17" t="s">
        <v>68</v>
      </c>
      <c r="B12" s="18">
        <f>COUNTIF(Hardware!K2:K51,"Crítico")</f>
      </c>
      <c r="D12" s="20" t="s">
        <v>87</v>
      </c>
      <c r="E12" s="18">
        <f>COUNTIF(Rede!H2:H51,"Alto")</f>
      </c>
    </row>
    <row r="13" ht="19" customHeight="1" spans="1:5" x14ac:dyDescent="0.25">
      <c r="A13" s="20" t="s">
        <v>87</v>
      </c>
      <c r="B13" s="18">
        <f>COUNTIF(Hardware!K2:K51,"Alto")</f>
      </c>
      <c r="D13" s="21" t="s">
        <v>97</v>
      </c>
      <c r="E13" s="22">
        <f>COUNTIF(Rede!H2:H51,"Médio")</f>
      </c>
    </row>
    <row r="14" ht="19" customHeight="1" spans="1:5" x14ac:dyDescent="0.25">
      <c r="A14" s="21" t="s">
        <v>97</v>
      </c>
      <c r="B14" s="22">
        <f>COUNTIF(Hardware!K2:K51,"Médio")</f>
      </c>
      <c r="D14" s="23" t="s">
        <v>250</v>
      </c>
      <c r="E14" s="22">
        <f>COUNTIF(Rede!H2:H51,"Baixo")</f>
      </c>
    </row>
    <row r="15" ht="19" customHeight="1" spans="1:2" x14ac:dyDescent="0.25">
      <c r="A15" s="23" t="s">
        <v>250</v>
      </c>
      <c r="B15" s="22">
        <f>COUNTIF(Hardware!K2:K51,"Baixo")</f>
      </c>
    </row>
    <row r="16" ht="28" customHeight="1" spans="4:5" x14ac:dyDescent="0.25">
      <c r="D16" s="14" t="s">
        <v>270</v>
      </c>
      <c r="E16" s="14"/>
    </row>
    <row r="17" ht="28" customHeight="1" spans="1:5" x14ac:dyDescent="0.25">
      <c r="A17" s="14" t="s">
        <v>271</v>
      </c>
      <c r="B17" s="14"/>
      <c r="D17" s="15" t="s">
        <v>272</v>
      </c>
      <c r="E17" s="16">
        <f>COUNTIF('Serviços cloud'!K2:K51,"Sim")</f>
      </c>
    </row>
    <row r="18" ht="19" customHeight="1" spans="1:5" x14ac:dyDescent="0.25">
      <c r="A18" s="17" t="s">
        <v>68</v>
      </c>
      <c r="B18" s="18">
        <f>COUNTIF(Software!J2:J51,"Crítico")</f>
      </c>
      <c r="D18" s="19" t="s">
        <v>273</v>
      </c>
      <c r="E18" s="16">
        <f>COUNTIF('Serviços cloud'!K2:K51,"Não")</f>
      </c>
    </row>
    <row r="19" ht="19" customHeight="1" spans="1:2" x14ac:dyDescent="0.25">
      <c r="A19" s="20" t="s">
        <v>87</v>
      </c>
      <c r="B19" s="18">
        <f>COUNTIF(Software!J2:J51,"Alto")</f>
      </c>
    </row>
    <row r="20" ht="28" customHeight="1" spans="1:5" x14ac:dyDescent="0.25">
      <c r="A20" s="21" t="s">
        <v>97</v>
      </c>
      <c r="B20" s="22">
        <f>COUNTIF(Software!J2:J51,"Médio")</f>
      </c>
      <c r="D20" s="14" t="s">
        <v>274</v>
      </c>
      <c r="E20" s="14"/>
    </row>
    <row r="21" ht="19" customHeight="1" spans="1:5" x14ac:dyDescent="0.25">
      <c r="A21" s="23" t="s">
        <v>250</v>
      </c>
      <c r="B21" s="22">
        <f>COUNTIF(Software!J2:J51,"Baixo")</f>
      </c>
      <c r="D21" s="15" t="s">
        <v>275</v>
      </c>
      <c r="E21" s="16">
        <f>COUNTIF('Serviços cloud'!E2:E51,"UE")</f>
      </c>
    </row>
    <row r="22" ht="19" customHeight="1" spans="4:5" x14ac:dyDescent="0.25">
      <c r="D22" s="19" t="s">
        <v>276</v>
      </c>
      <c r="E22" s="16">
        <f>COUNTIF('Serviços cloud'!E2:E51,"EEE")</f>
      </c>
    </row>
    <row r="23" ht="28" customHeight="1" spans="1:5" x14ac:dyDescent="0.25">
      <c r="A23" s="14" t="s">
        <v>277</v>
      </c>
      <c r="B23" s="14"/>
      <c r="D23" s="15" t="s">
        <v>278</v>
      </c>
      <c r="E23" s="16">
        <f>COUNTIF('Serviços cloud'!E2:E51,"Adequação")</f>
      </c>
    </row>
    <row r="24" ht="19" customHeight="1" spans="1:5" x14ac:dyDescent="0.25">
      <c r="A24" s="15" t="s">
        <v>67</v>
      </c>
      <c r="B24" s="16">
        <f>COUNTIF(Hardware!J2:J51,"Ativo")</f>
      </c>
      <c r="D24" s="19" t="s">
        <v>279</v>
      </c>
      <c r="E24" s="16">
        <f>COUNTIF('Serviços cloud'!E2:E51,"Terceiro país")</f>
      </c>
    </row>
    <row r="25" ht="19" customHeight="1" spans="1:2" x14ac:dyDescent="0.25">
      <c r="A25" s="19" t="s">
        <v>96</v>
      </c>
      <c r="B25" s="16">
        <f>COUNTIF(Hardware!J2:J51,"Em manutenção")</f>
      </c>
    </row>
    <row r="26" ht="28" customHeight="1" spans="1:5" x14ac:dyDescent="0.25">
      <c r="A26" s="15" t="s">
        <v>280</v>
      </c>
      <c r="B26" s="16">
        <f>COUNTIF(Hardware!J2:J51,"Em armazém")</f>
      </c>
      <c r="D26" s="14" t="s">
        <v>281</v>
      </c>
      <c r="E26" s="14"/>
    </row>
    <row r="27" ht="19" customHeight="1" spans="1:5" x14ac:dyDescent="0.25">
      <c r="A27" s="19" t="s">
        <v>282</v>
      </c>
      <c r="B27" s="16">
        <f>COUNTIF(Hardware!J2:J51,"Descomissionado")</f>
      </c>
      <c r="D27" s="15" t="s">
        <v>67</v>
      </c>
      <c r="E27" s="16">
        <f>COUNTIF(Software!K2:K51,"Ativo")</f>
      </c>
    </row>
    <row r="28" spans="4:5" x14ac:dyDescent="0.25">
      <c r="D28" s="19" t="s">
        <v>283</v>
      </c>
      <c r="E28" s="16">
        <f>COUNTIF(Software!K2:K51,"Descontinuado")</f>
      </c>
    </row>
    <row r="29" spans="4:5" x14ac:dyDescent="0.25">
      <c r="D29" s="15" t="s">
        <v>284</v>
      </c>
      <c r="E29" s="16">
        <f>COUNTIF(Software!K2:K51,"Em avaliação")</f>
      </c>
    </row>
    <row r="31" spans="4:5" x14ac:dyDescent="0.25">
      <c r="D31" s="14" t="s">
        <v>285</v>
      </c>
      <c r="E31" s="14"/>
    </row>
    <row r="32" spans="4:5" x14ac:dyDescent="0.25">
      <c r="D32" s="15" t="s">
        <v>286</v>
      </c>
      <c r="E32" s="16">
        <f>COUNTIF(Rede!J2:J51,"Sim")</f>
      </c>
    </row>
    <row r="33" spans="4:5" x14ac:dyDescent="0.25">
      <c r="D33" s="19" t="s">
        <v>287</v>
      </c>
      <c r="E33" s="16">
        <f>COUNTIF(Rede!J2:J51,"Não")</f>
      </c>
    </row>
  </sheetData>
  <sheetProtection sheet="1"/>
  <mergeCells count="12">
    <mergeCell ref="A1:E1"/>
    <mergeCell ref="A2:E2"/>
    <mergeCell ref="A4:B4"/>
    <mergeCell ref="D4:E4"/>
    <mergeCell ref="D10:E10"/>
    <mergeCell ref="A11:B11"/>
    <mergeCell ref="D16:E16"/>
    <mergeCell ref="A17:B17"/>
    <mergeCell ref="D20:E20"/>
    <mergeCell ref="A23:B23"/>
    <mergeCell ref="D26:E26"/>
    <mergeCell ref="D31:E31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organização]&amp;R&amp;"Calibri"&amp;10&amp;KA0A0A0Dashboard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Instruções</vt:lpstr>
      <vt:lpstr>Hardware</vt:lpstr>
      <vt:lpstr>Software</vt:lpstr>
      <vt:lpstr>Serviços cloud</vt:lpstr>
      <vt:lpstr>Rede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2026-03-18T13:34:02Z</dcterms:created>
  <dcterms:modified xsi:type="dcterms:W3CDTF">2026-03-18T13:34:02Z</dcterms:modified>
</cp:coreProperties>
</file>