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Inventário" state="visible" r:id="rId5"/>
    <sheet sheetId="3" name="Questionário" state="visible" r:id="rId6"/>
    <sheet sheetId="4" name="Dashboard" state="visible" r:id="rId7"/>
  </sheets>
  <definedNames>
    <definedName name="_xlnm.Print_Area" localSheetId="0">'Instruções'!$A1:$A50</definedName>
    <definedName name="_xlnm.Print_Area" localSheetId="1">'Inventário'!$A1:$O21</definedName>
    <definedName name="_xlnm.Print_Area" localSheetId="2">'Questionário'!$A1:$E27</definedName>
    <definedName name="_xlnm.Print_Area" localSheetId="3">'Dashboard'!$A1:$C22</definedName>
  </definedNames>
  <calcPr calcId="171027"/>
</workbook>
</file>

<file path=xl/sharedStrings.xml><?xml version="1.0" encoding="utf-8"?>
<sst xmlns="http://schemas.openxmlformats.org/spreadsheetml/2006/main" count="191" uniqueCount="108">
  <si>
    <t>Inventário de fornecedores NIS2 - Instruções</t>
  </si>
  <si>
    <t>Este inventário permite gerir a segurança da cadeia de abastecimento conforme o Art. 27.º alínea c) e Art. 28.º do DL 125/2025.</t>
  </si>
  <si>
    <t/>
  </si>
  <si>
    <t>O Art. 28.º exige que as entidades tenham em conta:</t>
  </si>
  <si>
    <t>a) Vulnerabilidades específicas de cada fornecedor direto e prestador de serviços</t>
  </si>
  <si>
    <t>b) Qualidade global dos produtos e práticas de cibersegurança dos fornecedores</t>
  </si>
  <si>
    <t>c) Procedimentos de desenvolvimento seguro dos fornecedores</t>
  </si>
  <si>
    <t>d) Resultados de avaliações coordenadas de riscos de cadeias de abastecimento críticas</t>
  </si>
  <si>
    <t>Classificação de fornecedores:</t>
  </si>
  <si>
    <t>Crítico: fornecedor cuja falha pode causar interrupção de serviços essenciais</t>
  </si>
  <si>
    <t>Importante: fornecedor com acesso a dados sensíveis ou sistemas relevantes</t>
  </si>
  <si>
    <t>Standard: fornecedor com acesso limitado, baixo impacto na operação</t>
  </si>
  <si>
    <t>Legenda de cores:</t>
  </si>
  <si>
    <t>Campos obrigatórios</t>
  </si>
  <si>
    <t>Campos calculados (não editar)</t>
  </si>
  <si>
    <t>Campos opcionais</t>
  </si>
  <si>
    <t>ID</t>
  </si>
  <si>
    <t>Nome do fornecedor</t>
  </si>
  <si>
    <t>NIF</t>
  </si>
  <si>
    <t>Serviço prestado</t>
  </si>
  <si>
    <t>Tipo contrato</t>
  </si>
  <si>
    <t>Tier</t>
  </si>
  <si>
    <t>Acesso a dados</t>
  </si>
  <si>
    <t>Acesso a sistemas</t>
  </si>
  <si>
    <t>Score de risco</t>
  </si>
  <si>
    <t>Data último assessment</t>
  </si>
  <si>
    <t>Resultado assessment</t>
  </si>
  <si>
    <t>Data próximo assessment</t>
  </si>
  <si>
    <t>Cláusulas NIS2 no contrato</t>
  </si>
  <si>
    <t>Responsável interno</t>
  </si>
  <si>
    <t>Observações</t>
  </si>
  <si>
    <t>F-001</t>
  </si>
  <si>
    <t>[Fornecedor cloud principal]</t>
  </si>
  <si>
    <t>Alojamento infraestrutura</t>
  </si>
  <si>
    <t>Cloud/SaaS</t>
  </si>
  <si>
    <t>Crítico</t>
  </si>
  <si>
    <t>Sim ambos</t>
  </si>
  <si>
    <t>Sim com privilégios</t>
  </si>
  <si>
    <t>Não avaliado</t>
  </si>
  <si>
    <t>Não</t>
  </si>
  <si>
    <t>CISO</t>
  </si>
  <si>
    <t>F-002</t>
  </si>
  <si>
    <t>[Fornecedor ERP]</t>
  </si>
  <si>
    <t>Manutenção ERP</t>
  </si>
  <si>
    <t>Manutenção</t>
  </si>
  <si>
    <t>Sim dados operacionais</t>
  </si>
  <si>
    <t>Parcial</t>
  </si>
  <si>
    <t>Diretor TI</t>
  </si>
  <si>
    <t>F-003</t>
  </si>
  <si>
    <t>[Empresa limpeza]</t>
  </si>
  <si>
    <t>Limpeza instalações</t>
  </si>
  <si>
    <t>Prestação serviços</t>
  </si>
  <si>
    <t>Standard</t>
  </si>
  <si>
    <t>Operações</t>
  </si>
  <si>
    <t>F-004</t>
  </si>
  <si>
    <t>[Consultora cibersegurança]</t>
  </si>
  <si>
    <t>Consultoria e auditorias</t>
  </si>
  <si>
    <t>Consultoria</t>
  </si>
  <si>
    <t>Importante</t>
  </si>
  <si>
    <t>Sim limitado</t>
  </si>
  <si>
    <t>Sim</t>
  </si>
  <si>
    <t>F-005</t>
  </si>
  <si>
    <t>[Fornecedor telecomunicações]</t>
  </si>
  <si>
    <t>Comunicações e internet</t>
  </si>
  <si>
    <t>Questionário de avaliação de fornecedores</t>
  </si>
  <si>
    <t>#</t>
  </si>
  <si>
    <t>Pergunta</t>
  </si>
  <si>
    <t>Resposta</t>
  </si>
  <si>
    <t>Pontos</t>
  </si>
  <si>
    <t>O fornecedor possui certificação ISO 27001 ou equivalente?</t>
  </si>
  <si>
    <t>O fornecedor tem uma política de segurança da informação documentada?</t>
  </si>
  <si>
    <t>O fornecedor realiza avaliações de risco periódicas?</t>
  </si>
  <si>
    <t>O fornecedor tem procedimentos de resposta a incidentes?</t>
  </si>
  <si>
    <t>O fornecedor notifica incidentes de segurança dentro de 24 horas?</t>
  </si>
  <si>
    <t>O fornecedor realiza testes de penetração regulares?</t>
  </si>
  <si>
    <t>O fornecedor implementa cifragem de dados em trânsito e em repouso?</t>
  </si>
  <si>
    <t>O fornecedor utiliza autenticação multifator?</t>
  </si>
  <si>
    <t>O fornecedor tem gestão de acessos baseada em funções (RBAC)?</t>
  </si>
  <si>
    <t>O fornecedor tem processos de desenvolvimento seguro (SDLC)?</t>
  </si>
  <si>
    <t>O fornecedor tem plano de continuidade de negócio testado?</t>
  </si>
  <si>
    <t>O fornecedor realiza formação de cibersegurança aos colaboradores?</t>
  </si>
  <si>
    <t>O fornecedor monitoriza a sua cadeia de subcontratação?</t>
  </si>
  <si>
    <t>O fornecedor tem processos de gestão de vulnerabilidades?</t>
  </si>
  <si>
    <t>O fornecedor cumpre o RGPD (quando aplicável)?</t>
  </si>
  <si>
    <t>O fornecedor disponibiliza relatórios de auditoria (SOC 2, etc.)?</t>
  </si>
  <si>
    <t>O fornecedor tem seguro de cibersegurança?</t>
  </si>
  <si>
    <t>O fornecedor tem processos de backup e recuperação documentados?</t>
  </si>
  <si>
    <t>O fornecedor tem SLAs de disponibilidade definidos?</t>
  </si>
  <si>
    <t>O fornecedor aceita cláusulas de conformidade NIS2 nos contratos?</t>
  </si>
  <si>
    <t>Total de pontos:</t>
  </si>
  <si>
    <t>Pontuação máxima:</t>
  </si>
  <si>
    <t>Percentagem:</t>
  </si>
  <si>
    <t>Resultado:</t>
  </si>
  <si>
    <t>Dashboard de fornecedores</t>
  </si>
  <si>
    <t>Distribuição por tier:</t>
  </si>
  <si>
    <t>Estado de assessments:</t>
  </si>
  <si>
    <t>Assessments pendentes (não avaliado):</t>
  </si>
  <si>
    <t>Assessments vencidos (data ultrapassada):</t>
  </si>
  <si>
    <t>Conformes:</t>
  </si>
  <si>
    <t>Parcialmente conformes:</t>
  </si>
  <si>
    <t>Cláusulas NIS2 no contrato:</t>
  </si>
  <si>
    <t>Sim:</t>
  </si>
  <si>
    <t>Parcial:</t>
  </si>
  <si>
    <t>Não:</t>
  </si>
  <si>
    <t>Análise de risco:</t>
  </si>
  <si>
    <t>Score de risco médio:</t>
  </si>
  <si>
    <t>Fornecedores de alto risco (score ≥ 7):</t>
  </si>
  <si>
    <t>Total de fornecedores registados: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</si>
</sst>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&quot;%&quot;"/>
    <numFmt numFmtId="165" formatCode="0.0"/>
  </numFmts>
  <fonts count="10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b/>
      <sz val="12"/>
      <name val="Calibri"/>
    </font>
    <font>
      <b/>
      <color rgb="FF1e3a8a"/>
      <sz val="16"/>
      <name val="Calibri"/>
    </font>
    <font>
      <b/>
      <color rgb="FFFFFFFF"/>
      <sz val="12"/>
      <name val="Calibri"/>
    </font>
    <font>
      <b/>
      <color rgb="FF374151"/>
      <sz val="12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dc2626"/>
      </patternFill>
    </fill>
    <fill>
      <patternFill patternType="solid">
        <fgColor rgb="FFf97316"/>
      </patternFill>
    </fill>
    <fill>
      <patternFill patternType="solid">
        <fgColor rgb="FF16a34a"/>
      </patternFill>
    </fill>
    <fill>
      <patternFill patternType="solid">
        <fgColor rgb="FFeab308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f97316"/>
          <bgColor rgb="FFf97316"/>
        </patternFill>
      </fill>
    </dxf>
    <dxf>
      <font>
        <b/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374151"/>
      </font>
      <fill>
        <patternFill patternType="solid">
          <fgColor rgb="FFeab308"/>
          <bgColor rgb="FFeab308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2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6" spans="1:1" x14ac:dyDescent="0.25">
      <c r="A16" s="3" t="s">
        <v>12</v>
      </c>
    </row>
    <row r="17" ht="18" customHeight="1" spans="1:1" x14ac:dyDescent="0.25">
      <c r="A17" s="4" t="s">
        <v>13</v>
      </c>
    </row>
    <row r="18" ht="18" customHeight="1" spans="1:1" x14ac:dyDescent="0.25">
      <c r="A18" s="5" t="s">
        <v>14</v>
      </c>
    </row>
    <row r="19" ht="18" customHeight="1" spans="1:1" x14ac:dyDescent="0.25">
      <c r="A19" s="6" t="s">
        <v>15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25" customWidth="1"/>
    <col min="3" max="3" width="14" customWidth="1"/>
    <col min="4" max="4" width="25" customWidth="1"/>
    <col min="5" max="5" width="16" customWidth="1"/>
    <col min="6" max="6" width="14" customWidth="1"/>
    <col min="7" max="7" width="20" customWidth="1"/>
    <col min="8" max="8" width="18" customWidth="1"/>
    <col min="9" max="9" width="14" customWidth="1"/>
    <col min="10" max="10" width="18" customWidth="1"/>
    <col min="11" max="11" width="16" customWidth="1"/>
    <col min="12" max="12" width="18" customWidth="1"/>
    <col min="13" max="13" width="16" customWidth="1"/>
    <col min="14" max="14" width="18" customWidth="1"/>
    <col min="15" max="15" width="25" customWidth="1"/>
  </cols>
  <sheetData>
    <row r="1" ht="30" customHeight="1" spans="1:15" x14ac:dyDescent="0.25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7" t="s">
        <v>29</v>
      </c>
      <c r="O1" s="7" t="s">
        <v>30</v>
      </c>
    </row>
    <row r="2" ht="20" customHeight="1" spans="1:15" x14ac:dyDescent="0.25">
      <c r="A2" s="8" t="s">
        <v>31</v>
      </c>
      <c r="B2" s="9" t="s">
        <v>32</v>
      </c>
      <c r="C2" s="8" t="s">
        <v>2</v>
      </c>
      <c r="D2" s="9" t="s">
        <v>33</v>
      </c>
      <c r="E2" s="8" t="s">
        <v>34</v>
      </c>
      <c r="F2" s="8" t="s">
        <v>35</v>
      </c>
      <c r="G2" s="8" t="s">
        <v>36</v>
      </c>
      <c r="H2" s="8" t="s">
        <v>37</v>
      </c>
      <c r="I2" s="10">
        <f>IF(F2="","",IF(F2="Crítico",3,IF(F2="Importante",2,1))+IF(G2="Sim ambos",3,IF(OR(G2="Sim dados pessoais",G2="Sim dados operacionais"),2,0))+IF(H2="Sim com privilégios",3,IF(H2="Sim limitado",1,0)))</f>
      </c>
      <c r="J2" s="8" t="s">
        <v>2</v>
      </c>
      <c r="K2" s="8" t="s">
        <v>38</v>
      </c>
      <c r="L2" s="8" t="s">
        <v>2</v>
      </c>
      <c r="M2" s="8" t="s">
        <v>39</v>
      </c>
      <c r="N2" s="11" t="s">
        <v>40</v>
      </c>
      <c r="O2" s="9" t="s">
        <v>2</v>
      </c>
    </row>
    <row r="3" ht="20" customHeight="1" spans="1:15" x14ac:dyDescent="0.25">
      <c r="A3" s="8" t="s">
        <v>41</v>
      </c>
      <c r="B3" s="9" t="s">
        <v>42</v>
      </c>
      <c r="C3" s="8" t="s">
        <v>2</v>
      </c>
      <c r="D3" s="9" t="s">
        <v>43</v>
      </c>
      <c r="E3" s="8" t="s">
        <v>44</v>
      </c>
      <c r="F3" s="8" t="s">
        <v>35</v>
      </c>
      <c r="G3" s="8" t="s">
        <v>45</v>
      </c>
      <c r="H3" s="8" t="s">
        <v>37</v>
      </c>
      <c r="I3" s="10">
        <f>IF(F3="","",IF(F3="Crítico",3,IF(F3="Importante",2,1))+IF(G3="Sim ambos",3,IF(OR(G3="Sim dados pessoais",G3="Sim dados operacionais"),2,0))+IF(H3="Sim com privilégios",3,IF(H3="Sim limitado",1,0)))</f>
      </c>
      <c r="J3" s="8" t="s">
        <v>2</v>
      </c>
      <c r="K3" s="8" t="s">
        <v>38</v>
      </c>
      <c r="L3" s="8" t="s">
        <v>2</v>
      </c>
      <c r="M3" s="8" t="s">
        <v>46</v>
      </c>
      <c r="N3" s="11" t="s">
        <v>47</v>
      </c>
      <c r="O3" s="9" t="s">
        <v>2</v>
      </c>
    </row>
    <row r="4" ht="20" customHeight="1" spans="1:15" x14ac:dyDescent="0.25">
      <c r="A4" s="8" t="s">
        <v>48</v>
      </c>
      <c r="B4" s="9" t="s">
        <v>49</v>
      </c>
      <c r="C4" s="8" t="s">
        <v>2</v>
      </c>
      <c r="D4" s="9" t="s">
        <v>50</v>
      </c>
      <c r="E4" s="8" t="s">
        <v>51</v>
      </c>
      <c r="F4" s="8" t="s">
        <v>52</v>
      </c>
      <c r="G4" s="8" t="s">
        <v>39</v>
      </c>
      <c r="H4" s="8" t="s">
        <v>39</v>
      </c>
      <c r="I4" s="10">
        <f>IF(F4="","",IF(F4="Crítico",3,IF(F4="Importante",2,1))+IF(G4="Sim ambos",3,IF(OR(G4="Sim dados pessoais",G4="Sim dados operacionais"),2,0))+IF(H4="Sim com privilégios",3,IF(H4="Sim limitado",1,0)))</f>
      </c>
      <c r="J4" s="8" t="s">
        <v>2</v>
      </c>
      <c r="K4" s="8" t="s">
        <v>38</v>
      </c>
      <c r="L4" s="8" t="s">
        <v>2</v>
      </c>
      <c r="M4" s="8" t="s">
        <v>39</v>
      </c>
      <c r="N4" s="11" t="s">
        <v>53</v>
      </c>
      <c r="O4" s="9" t="s">
        <v>2</v>
      </c>
    </row>
    <row r="5" ht="20" customHeight="1" spans="1:15" x14ac:dyDescent="0.25">
      <c r="A5" s="8" t="s">
        <v>54</v>
      </c>
      <c r="B5" s="9" t="s">
        <v>55</v>
      </c>
      <c r="C5" s="8" t="s">
        <v>2</v>
      </c>
      <c r="D5" s="9" t="s">
        <v>56</v>
      </c>
      <c r="E5" s="8" t="s">
        <v>57</v>
      </c>
      <c r="F5" s="8" t="s">
        <v>58</v>
      </c>
      <c r="G5" s="8" t="s">
        <v>45</v>
      </c>
      <c r="H5" s="8" t="s">
        <v>59</v>
      </c>
      <c r="I5" s="10">
        <f>IF(F5="","",IF(F5="Crítico",3,IF(F5="Importante",2,1))+IF(G5="Sim ambos",3,IF(OR(G5="Sim dados pessoais",G5="Sim dados operacionais"),2,0))+IF(H5="Sim com privilégios",3,IF(H5="Sim limitado",1,0)))</f>
      </c>
      <c r="J5" s="8" t="s">
        <v>2</v>
      </c>
      <c r="K5" s="8" t="s">
        <v>38</v>
      </c>
      <c r="L5" s="8" t="s">
        <v>2</v>
      </c>
      <c r="M5" s="8" t="s">
        <v>60</v>
      </c>
      <c r="N5" s="11" t="s">
        <v>40</v>
      </c>
      <c r="O5" s="9" t="s">
        <v>2</v>
      </c>
    </row>
    <row r="6" ht="20" customHeight="1" spans="1:15" x14ac:dyDescent="0.25">
      <c r="A6" s="8" t="s">
        <v>61</v>
      </c>
      <c r="B6" s="9" t="s">
        <v>62</v>
      </c>
      <c r="C6" s="8" t="s">
        <v>2</v>
      </c>
      <c r="D6" s="9" t="s">
        <v>63</v>
      </c>
      <c r="E6" s="8" t="s">
        <v>51</v>
      </c>
      <c r="F6" s="8" t="s">
        <v>35</v>
      </c>
      <c r="G6" s="8" t="s">
        <v>39</v>
      </c>
      <c r="H6" s="8" t="s">
        <v>59</v>
      </c>
      <c r="I6" s="10">
        <f>IF(F6="","",IF(F6="Crítico",3,IF(F6="Importante",2,1))+IF(G6="Sim ambos",3,IF(OR(G6="Sim dados pessoais",G6="Sim dados operacionais"),2,0))+IF(H6="Sim com privilégios",3,IF(H6="Sim limitado",1,0)))</f>
      </c>
      <c r="J6" s="8" t="s">
        <v>2</v>
      </c>
      <c r="K6" s="8" t="s">
        <v>38</v>
      </c>
      <c r="L6" s="8" t="s">
        <v>2</v>
      </c>
      <c r="M6" s="8" t="s">
        <v>46</v>
      </c>
      <c r="N6" s="11" t="s">
        <v>47</v>
      </c>
      <c r="O6" s="9" t="s">
        <v>2</v>
      </c>
    </row>
    <row r="7" ht="18" customHeight="1" spans="5:13" x14ac:dyDescent="0.25">
      <c r="I7" s="10">
        <f>IF(F7="","",IF(F7="Crítico",3,IF(F7="Importante",2,1))+IF(G7="Sim ambos",3,IF(OR(G7="Sim dados pessoais",G7="Sim dados operacionais"),2,0))+IF(H7="Sim com privilégios",3,IF(H7="Sim limitado",1,0)))</f>
      </c>
    </row>
    <row r="8" ht="18" customHeight="1" spans="5:13" x14ac:dyDescent="0.25">
      <c r="I8" s="10">
        <f>IF(F8="","",IF(F8="Crítico",3,IF(F8="Importante",2,1))+IF(G8="Sim ambos",3,IF(OR(G8="Sim dados pessoais",G8="Sim dados operacionais"),2,0))+IF(H8="Sim com privilégios",3,IF(H8="Sim limitado",1,0)))</f>
      </c>
    </row>
    <row r="9" ht="18" customHeight="1" spans="5:13" x14ac:dyDescent="0.25">
      <c r="I9" s="10">
        <f>IF(F9="","",IF(F9="Crítico",3,IF(F9="Importante",2,1))+IF(G9="Sim ambos",3,IF(OR(G9="Sim dados pessoais",G9="Sim dados operacionais"),2,0))+IF(H9="Sim com privilégios",3,IF(H9="Sim limitado",1,0)))</f>
      </c>
    </row>
    <row r="10" ht="18" customHeight="1" spans="5:13" x14ac:dyDescent="0.25">
      <c r="I10" s="10">
        <f>IF(F10="","",IF(F10="Crítico",3,IF(F10="Importante",2,1))+IF(G10="Sim ambos",3,IF(OR(G10="Sim dados pessoais",G10="Sim dados operacionais"),2,0))+IF(H10="Sim com privilégios",3,IF(H10="Sim limitado",1,0)))</f>
      </c>
    </row>
    <row r="11" ht="18" customHeight="1" spans="5:13" x14ac:dyDescent="0.25">
      <c r="I11" s="10">
        <f>IF(F11="","",IF(F11="Crítico",3,IF(F11="Importante",2,1))+IF(G11="Sim ambos",3,IF(OR(G11="Sim dados pessoais",G11="Sim dados operacionais"),2,0))+IF(H11="Sim com privilégios",3,IF(H11="Sim limitado",1,0)))</f>
      </c>
    </row>
    <row r="12" ht="18" customHeight="1" spans="5:13" x14ac:dyDescent="0.25">
      <c r="I12" s="10">
        <f>IF(F12="","",IF(F12="Crítico",3,IF(F12="Importante",2,1))+IF(G12="Sim ambos",3,IF(OR(G12="Sim dados pessoais",G12="Sim dados operacionais"),2,0))+IF(H12="Sim com privilégios",3,IF(H12="Sim limitado",1,0)))</f>
      </c>
    </row>
    <row r="13" ht="18" customHeight="1" spans="5:13" x14ac:dyDescent="0.25">
      <c r="I13" s="10">
        <f>IF(F13="","",IF(F13="Crítico",3,IF(F13="Importante",2,1))+IF(G13="Sim ambos",3,IF(OR(G13="Sim dados pessoais",G13="Sim dados operacionais"),2,0))+IF(H13="Sim com privilégios",3,IF(H13="Sim limitado",1,0)))</f>
      </c>
    </row>
    <row r="14" ht="18" customHeight="1" spans="5:13" x14ac:dyDescent="0.25">
      <c r="I14" s="10">
        <f>IF(F14="","",IF(F14="Crítico",3,IF(F14="Importante",2,1))+IF(G14="Sim ambos",3,IF(OR(G14="Sim dados pessoais",G14="Sim dados operacionais"),2,0))+IF(H14="Sim com privilégios",3,IF(H14="Sim limitado",1,0)))</f>
      </c>
    </row>
    <row r="15" ht="18" customHeight="1" spans="5:13" x14ac:dyDescent="0.25">
      <c r="I15" s="10">
        <f>IF(F15="","",IF(F15="Crítico",3,IF(F15="Importante",2,1))+IF(G15="Sim ambos",3,IF(OR(G15="Sim dados pessoais",G15="Sim dados operacionais"),2,0))+IF(H15="Sim com privilégios",3,IF(H15="Sim limitado",1,0)))</f>
      </c>
    </row>
    <row r="16" ht="18" customHeight="1" spans="5:13" x14ac:dyDescent="0.25">
      <c r="I16" s="10">
        <f>IF(F16="","",IF(F16="Crítico",3,IF(F16="Importante",2,1))+IF(G16="Sim ambos",3,IF(OR(G16="Sim dados pessoais",G16="Sim dados operacionais"),2,0))+IF(H16="Sim com privilégios",3,IF(H16="Sim limitado",1,0)))</f>
      </c>
    </row>
    <row r="17" ht="18" customHeight="1" spans="5:13" x14ac:dyDescent="0.25">
      <c r="I17" s="10">
        <f>IF(F17="","",IF(F17="Crítico",3,IF(F17="Importante",2,1))+IF(G17="Sim ambos",3,IF(OR(G17="Sim dados pessoais",G17="Sim dados operacionais"),2,0))+IF(H17="Sim com privilégios",3,IF(H17="Sim limitado",1,0)))</f>
      </c>
    </row>
    <row r="18" ht="18" customHeight="1" spans="5:13" x14ac:dyDescent="0.25">
      <c r="I18" s="10">
        <f>IF(F18="","",IF(F18="Crítico",3,IF(F18="Importante",2,1))+IF(G18="Sim ambos",3,IF(OR(G18="Sim dados pessoais",G18="Sim dados operacionais"),2,0))+IF(H18="Sim com privilégios",3,IF(H18="Sim limitado",1,0)))</f>
      </c>
    </row>
    <row r="19" ht="18" customHeight="1" spans="5:13" x14ac:dyDescent="0.25">
      <c r="I19" s="10">
        <f>IF(F19="","",IF(F19="Crítico",3,IF(F19="Importante",2,1))+IF(G19="Sim ambos",3,IF(OR(G19="Sim dados pessoais",G19="Sim dados operacionais"),2,0))+IF(H19="Sim com privilégios",3,IF(H19="Sim limitado",1,0)))</f>
      </c>
    </row>
    <row r="20" ht="18" customHeight="1" spans="5:13" x14ac:dyDescent="0.25">
      <c r="I20" s="10">
        <f>IF(F20="","",IF(F20="Crítico",3,IF(F20="Importante",2,1))+IF(G20="Sim ambos",3,IF(OR(G20="Sim dados pessoais",G20="Sim dados operacionais"),2,0))+IF(H20="Sim com privilégios",3,IF(H20="Sim limitado",1,0)))</f>
      </c>
    </row>
    <row r="21" ht="18" customHeight="1" spans="5:13" x14ac:dyDescent="0.25">
      <c r="I21" s="10">
        <f>IF(F21="","",IF(F21="Crítico",3,IF(F21="Importante",2,1))+IF(G21="Sim ambos",3,IF(OR(G21="Sim dados pessoais",G21="Sim dados operacionais"),2,0))+IF(H21="Sim com privilégios",3,IF(H21="Sim limitado",1,0)))</f>
      </c>
    </row>
  </sheetData>
  <conditionalFormatting sqref="I2:I21">
    <cfRule type="cellIs" dxfId="0" priority="1" operator="greaterThanOrEqual">
      <formula>7</formula>
    </cfRule>
  </conditionalFormatting>
  <conditionalFormatting sqref="I2:I21">
    <cfRule type="cellIs" dxfId="1" priority="2" operator="between">
      <formula>4</formula>
      <formula>6</formula>
    </cfRule>
  </conditionalFormatting>
  <conditionalFormatting sqref="I2:I21">
    <cfRule type="cellIs" dxfId="2" priority="3" operator="between">
      <formula>1</formula>
      <formula>3</formula>
    </cfRule>
  </conditionalFormatting>
  <conditionalFormatting sqref="L2:L21">
    <cfRule type="expression" dxfId="3" priority="4">
      <formula>AND(L2&lt;&gt;"",L2&lt;TODAY())</formula>
    </cfRule>
  </conditionalFormatting>
  <conditionalFormatting sqref="M2:M21">
    <cfRule type="containsText" dxfId="4" priority="5">
      <formula>NOT(ISERROR(SEARCH("Não",M2)))</formula>
    </cfRule>
  </conditionalFormatting>
  <conditionalFormatting sqref="M2:M21">
    <cfRule type="containsText" dxfId="5" priority="6">
      <formula>NOT(ISERROR(SEARCH("Parcial",M2)))</formula>
    </cfRule>
  </conditionalFormatting>
  <conditionalFormatting sqref="M2:M21">
    <cfRule type="containsText" dxfId="6" priority="7">
      <formula>NOT(ISERROR(SEARCH("Sim",M2)))</formula>
    </cfRule>
  </conditionalFormatting>
  <dataValidations count="12">
    <dataValidation type="list" allowBlank="1" showErrorMessage="1" errorStyle="warning" errorTitle="Valor inválido" error="Por favor seleccione um valor da lista." sqref="E10:E21">
      <formula1>"Prestação serviços,Licenciamento,Manutenção,Outsourcing,Cloud/SaaS,Consultoria,Outro"</formula1>
    </dataValidation>
    <dataValidation type="list" allowBlank="1" showErrorMessage="1" errorStyle="warning" errorTitle="Valor inválido" error="Por favor seleccione um valor da lista." sqref="E2:E21">
      <formula1>"Prestação serviços,Licenciamento,Manutenção,Outsourcing,Cloud/SaaS,Consultoria,Outro"</formula1>
    </dataValidation>
    <dataValidation type="list" allowBlank="1" showErrorMessage="1" errorStyle="warning" errorTitle="Valor inválido" error="Por favor seleccione um valor da lista." sqref="F10:F21">
      <formula1>"Crítico,Importante,Standard"</formula1>
    </dataValidation>
    <dataValidation type="list" allowBlank="1" showErrorMessage="1" errorStyle="warning" errorTitle="Valor inválido" error="Por favor seleccione um valor da lista." sqref="F2:F21">
      <formula1>"Crítico,Importante,Standard"</formula1>
    </dataValidation>
    <dataValidation type="list" allowBlank="1" showErrorMessage="1" errorStyle="warning" errorTitle="Valor inválido" error="Por favor seleccione um valor da lista." sqref="G10:G21">
      <formula1>"Sim dados pessoais,Sim dados operacionais,Sim ambos,Não"</formula1>
    </dataValidation>
    <dataValidation type="list" allowBlank="1" showErrorMessage="1" errorStyle="warning" errorTitle="Valor inválido" error="Por favor seleccione um valor da lista." sqref="G2:G21">
      <formula1>"Sim dados pessoais,Sim dados operacionais,Sim ambos,Não"</formula1>
    </dataValidation>
    <dataValidation type="list" allowBlank="1" showErrorMessage="1" errorStyle="warning" errorTitle="Valor inválido" error="Por favor seleccione um valor da lista." sqref="H10:H21">
      <formula1>"Sim com privilégios,Sim limitado,Não"</formula1>
    </dataValidation>
    <dataValidation type="list" allowBlank="1" showErrorMessage="1" errorStyle="warning" errorTitle="Valor inválido" error="Por favor seleccione um valor da lista." sqref="H2:H21">
      <formula1>"Sim com privilégios,Sim limitado,Não"</formula1>
    </dataValidation>
    <dataValidation type="list" allowBlank="1" showErrorMessage="1" errorStyle="warning" errorTitle="Valor inválido" error="Por favor seleccione um valor da lista." sqref="K10:K21">
      <formula1>"Conforme,Parcialmente conforme,Não conforme,Não avaliado"</formula1>
    </dataValidation>
    <dataValidation type="list" allowBlank="1" showErrorMessage="1" errorStyle="warning" errorTitle="Valor inválido" error="Por favor seleccione um valor da lista." sqref="K2:K21">
      <formula1>"Conforme,Parcialmente conforme,Não conforme,Não avaliado"</formula1>
    </dataValidation>
    <dataValidation type="list" allowBlank="1" showErrorMessage="1" errorStyle="warning" errorTitle="Valor inválido" error="Por favor seleccione um valor da lista." sqref="M10:M21">
      <formula1>"Sim,Parcial,Não"</formula1>
    </dataValidation>
    <dataValidation type="list" allowBlank="1" showErrorMessage="1" errorStyle="warning" errorTitle="Valor inválido" error="Por favor seleccione um valor da lista." sqref="M2:M21">
      <formula1>"Sim,Parcial,Não"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organização]&amp;R&amp;"Calibri"&amp;10&amp;KA0A0A0Inventário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50" customWidth="1"/>
    <col min="3" max="3" width="16" customWidth="1"/>
    <col min="4" max="4" width="10" customWidth="1"/>
    <col min="5" max="5" width="25" customWidth="1"/>
  </cols>
  <sheetData>
    <row r="1" ht="32" customHeight="1" spans="1:5" x14ac:dyDescent="0.25">
      <c r="A1" s="12" t="s">
        <v>64</v>
      </c>
      <c r="B1" s="12"/>
      <c r="C1" s="12"/>
      <c r="D1" s="12"/>
      <c r="E1" s="12"/>
    </row>
    <row r="2" ht="24" customHeight="1" spans="1:5" x14ac:dyDescent="0.25">
      <c r="A2" s="7" t="s">
        <v>65</v>
      </c>
      <c r="B2" s="7" t="s">
        <v>66</v>
      </c>
      <c r="C2" s="7" t="s">
        <v>67</v>
      </c>
      <c r="D2" s="7" t="s">
        <v>68</v>
      </c>
      <c r="E2" s="7" t="s">
        <v>30</v>
      </c>
    </row>
    <row r="3" ht="20" customHeight="1" spans="1:5" x14ac:dyDescent="0.25">
      <c r="A3" s="10">
        <v>1</v>
      </c>
      <c r="B3" s="9" t="s">
        <v>69</v>
      </c>
      <c r="C3" s="8" t="s">
        <v>2</v>
      </c>
      <c r="D3" s="10">
        <f>IF(C3="Sim",2,IF(C3="Parcial",1,0))</f>
      </c>
      <c r="E3" s="9" t="s">
        <v>2</v>
      </c>
    </row>
    <row r="4" ht="20" customHeight="1" spans="1:5" x14ac:dyDescent="0.25">
      <c r="A4" s="13">
        <v>2</v>
      </c>
      <c r="B4" s="14" t="s">
        <v>70</v>
      </c>
      <c r="C4" s="15" t="s">
        <v>2</v>
      </c>
      <c r="D4" s="13">
        <f>IF(C4="Sim",2,IF(C4="Parcial",1,0))</f>
      </c>
      <c r="E4" s="14" t="s">
        <v>2</v>
      </c>
    </row>
    <row r="5" ht="20" customHeight="1" spans="1:5" x14ac:dyDescent="0.25">
      <c r="A5" s="10">
        <v>3</v>
      </c>
      <c r="B5" s="9" t="s">
        <v>71</v>
      </c>
      <c r="C5" s="8" t="s">
        <v>2</v>
      </c>
      <c r="D5" s="10">
        <f>IF(C5="Sim",2,IF(C5="Parcial",1,0))</f>
      </c>
      <c r="E5" s="9" t="s">
        <v>2</v>
      </c>
    </row>
    <row r="6" ht="20" customHeight="1" spans="1:5" x14ac:dyDescent="0.25">
      <c r="A6" s="13">
        <v>4</v>
      </c>
      <c r="B6" s="14" t="s">
        <v>72</v>
      </c>
      <c r="C6" s="15" t="s">
        <v>2</v>
      </c>
      <c r="D6" s="13">
        <f>IF(C6="Sim",2,IF(C6="Parcial",1,0))</f>
      </c>
      <c r="E6" s="14" t="s">
        <v>2</v>
      </c>
    </row>
    <row r="7" ht="20" customHeight="1" spans="1:5" x14ac:dyDescent="0.25">
      <c r="A7" s="10">
        <v>5</v>
      </c>
      <c r="B7" s="9" t="s">
        <v>73</v>
      </c>
      <c r="C7" s="8" t="s">
        <v>2</v>
      </c>
      <c r="D7" s="10">
        <f>IF(C7="Sim",2,IF(C7="Parcial",1,0))</f>
      </c>
      <c r="E7" s="9" t="s">
        <v>2</v>
      </c>
    </row>
    <row r="8" ht="20" customHeight="1" spans="1:5" x14ac:dyDescent="0.25">
      <c r="A8" s="13">
        <v>6</v>
      </c>
      <c r="B8" s="14" t="s">
        <v>74</v>
      </c>
      <c r="C8" s="15" t="s">
        <v>2</v>
      </c>
      <c r="D8" s="13">
        <f>IF(C8="Sim",2,IF(C8="Parcial",1,0))</f>
      </c>
      <c r="E8" s="14" t="s">
        <v>2</v>
      </c>
    </row>
    <row r="9" ht="20" customHeight="1" spans="1:5" x14ac:dyDescent="0.25">
      <c r="A9" s="10">
        <v>7</v>
      </c>
      <c r="B9" s="9" t="s">
        <v>75</v>
      </c>
      <c r="C9" s="8" t="s">
        <v>2</v>
      </c>
      <c r="D9" s="10">
        <f>IF(C9="Sim",2,IF(C9="Parcial",1,0))</f>
      </c>
      <c r="E9" s="9" t="s">
        <v>2</v>
      </c>
    </row>
    <row r="10" ht="20" customHeight="1" spans="1:5" x14ac:dyDescent="0.25">
      <c r="A10" s="13">
        <v>8</v>
      </c>
      <c r="B10" s="14" t="s">
        <v>76</v>
      </c>
      <c r="C10" s="15" t="s">
        <v>2</v>
      </c>
      <c r="D10" s="13">
        <f>IF(C10="Sim",2,IF(C10="Parcial",1,0))</f>
      </c>
      <c r="E10" s="14" t="s">
        <v>2</v>
      </c>
    </row>
    <row r="11" ht="20" customHeight="1" spans="1:5" x14ac:dyDescent="0.25">
      <c r="A11" s="10">
        <v>9</v>
      </c>
      <c r="B11" s="9" t="s">
        <v>77</v>
      </c>
      <c r="C11" s="8" t="s">
        <v>2</v>
      </c>
      <c r="D11" s="10">
        <f>IF(C11="Sim",2,IF(C11="Parcial",1,0))</f>
      </c>
      <c r="E11" s="9" t="s">
        <v>2</v>
      </c>
    </row>
    <row r="12" ht="20" customHeight="1" spans="1:5" x14ac:dyDescent="0.25">
      <c r="A12" s="13">
        <v>10</v>
      </c>
      <c r="B12" s="14" t="s">
        <v>78</v>
      </c>
      <c r="C12" s="15" t="s">
        <v>2</v>
      </c>
      <c r="D12" s="13">
        <f>IF(C12="Sim",2,IF(C12="Parcial",1,0))</f>
      </c>
      <c r="E12" s="14" t="s">
        <v>2</v>
      </c>
    </row>
    <row r="13" ht="20" customHeight="1" spans="1:5" x14ac:dyDescent="0.25">
      <c r="A13" s="10">
        <v>11</v>
      </c>
      <c r="B13" s="9" t="s">
        <v>79</v>
      </c>
      <c r="C13" s="8" t="s">
        <v>2</v>
      </c>
      <c r="D13" s="10">
        <f>IF(C13="Sim",2,IF(C13="Parcial",1,0))</f>
      </c>
      <c r="E13" s="9" t="s">
        <v>2</v>
      </c>
    </row>
    <row r="14" ht="20" customHeight="1" spans="1:5" x14ac:dyDescent="0.25">
      <c r="A14" s="13">
        <v>12</v>
      </c>
      <c r="B14" s="14" t="s">
        <v>80</v>
      </c>
      <c r="C14" s="15" t="s">
        <v>2</v>
      </c>
      <c r="D14" s="13">
        <f>IF(C14="Sim",2,IF(C14="Parcial",1,0))</f>
      </c>
      <c r="E14" s="14" t="s">
        <v>2</v>
      </c>
    </row>
    <row r="15" ht="20" customHeight="1" spans="1:5" x14ac:dyDescent="0.25">
      <c r="A15" s="10">
        <v>13</v>
      </c>
      <c r="B15" s="9" t="s">
        <v>81</v>
      </c>
      <c r="C15" s="8" t="s">
        <v>2</v>
      </c>
      <c r="D15" s="10">
        <f>IF(C15="Sim",2,IF(C15="Parcial",1,0))</f>
      </c>
      <c r="E15" s="9" t="s">
        <v>2</v>
      </c>
    </row>
    <row r="16" ht="20" customHeight="1" spans="1:5" x14ac:dyDescent="0.25">
      <c r="A16" s="13">
        <v>14</v>
      </c>
      <c r="B16" s="14" t="s">
        <v>82</v>
      </c>
      <c r="C16" s="15" t="s">
        <v>2</v>
      </c>
      <c r="D16" s="13">
        <f>IF(C16="Sim",2,IF(C16="Parcial",1,0))</f>
      </c>
      <c r="E16" s="14" t="s">
        <v>2</v>
      </c>
    </row>
    <row r="17" ht="20" customHeight="1" spans="1:5" x14ac:dyDescent="0.25">
      <c r="A17" s="10">
        <v>15</v>
      </c>
      <c r="B17" s="9" t="s">
        <v>83</v>
      </c>
      <c r="C17" s="8" t="s">
        <v>2</v>
      </c>
      <c r="D17" s="10">
        <f>IF(C17="Sim",2,IF(C17="Parcial",1,0))</f>
      </c>
      <c r="E17" s="9" t="s">
        <v>2</v>
      </c>
    </row>
    <row r="18" ht="20" customHeight="1" spans="1:5" x14ac:dyDescent="0.25">
      <c r="A18" s="13">
        <v>16</v>
      </c>
      <c r="B18" s="14" t="s">
        <v>84</v>
      </c>
      <c r="C18" s="15" t="s">
        <v>2</v>
      </c>
      <c r="D18" s="13">
        <f>IF(C18="Sim",2,IF(C18="Parcial",1,0))</f>
      </c>
      <c r="E18" s="14" t="s">
        <v>2</v>
      </c>
    </row>
    <row r="19" ht="20" customHeight="1" spans="1:5" x14ac:dyDescent="0.25">
      <c r="A19" s="10">
        <v>17</v>
      </c>
      <c r="B19" s="9" t="s">
        <v>85</v>
      </c>
      <c r="C19" s="8" t="s">
        <v>2</v>
      </c>
      <c r="D19" s="10">
        <f>IF(C19="Sim",2,IF(C19="Parcial",1,0))</f>
      </c>
      <c r="E19" s="9" t="s">
        <v>2</v>
      </c>
    </row>
    <row r="20" ht="20" customHeight="1" spans="1:5" x14ac:dyDescent="0.25">
      <c r="A20" s="13">
        <v>18</v>
      </c>
      <c r="B20" s="14" t="s">
        <v>86</v>
      </c>
      <c r="C20" s="15" t="s">
        <v>2</v>
      </c>
      <c r="D20" s="13">
        <f>IF(C20="Sim",2,IF(C20="Parcial",1,0))</f>
      </c>
      <c r="E20" s="14" t="s">
        <v>2</v>
      </c>
    </row>
    <row r="21" ht="20" customHeight="1" spans="1:5" x14ac:dyDescent="0.25">
      <c r="A21" s="10">
        <v>19</v>
      </c>
      <c r="B21" s="9" t="s">
        <v>87</v>
      </c>
      <c r="C21" s="8" t="s">
        <v>2</v>
      </c>
      <c r="D21" s="10">
        <f>IF(C21="Sim",2,IF(C21="Parcial",1,0))</f>
      </c>
      <c r="E21" s="9" t="s">
        <v>2</v>
      </c>
    </row>
    <row r="22" ht="20" customHeight="1" spans="1:5" x14ac:dyDescent="0.25">
      <c r="A22" s="13">
        <v>20</v>
      </c>
      <c r="B22" s="14" t="s">
        <v>88</v>
      </c>
      <c r="C22" s="15" t="s">
        <v>2</v>
      </c>
      <c r="D22" s="13">
        <f>IF(C22="Sim",2,IF(C22="Parcial",1,0))</f>
      </c>
      <c r="E22" s="14" t="s">
        <v>2</v>
      </c>
    </row>
    <row r="24" ht="22" customHeight="1" spans="1:5" x14ac:dyDescent="0.25">
      <c r="A24" s="16" t="s">
        <v>89</v>
      </c>
      <c r="B24" s="16"/>
      <c r="D24" s="17">
        <f>SUM(D3:D22)</f>
      </c>
      <c r="E24" t="s">
        <v>2</v>
      </c>
    </row>
    <row r="25" ht="20" customHeight="1" spans="1:4" x14ac:dyDescent="0.25">
      <c r="A25" s="16" t="s">
        <v>90</v>
      </c>
      <c r="B25" s="16"/>
      <c r="D25" s="8">
        <v>40</v>
      </c>
    </row>
    <row r="26" ht="20" customHeight="1" spans="1:4" x14ac:dyDescent="0.25">
      <c r="A26" s="16" t="s">
        <v>91</v>
      </c>
      <c r="B26" s="16"/>
      <c r="D26" s="18">
        <f>D24/40*100</f>
      </c>
    </row>
    <row r="27" ht="22" customHeight="1" spans="1:4" x14ac:dyDescent="0.25">
      <c r="A27" s="16" t="s">
        <v>92</v>
      </c>
      <c r="B27" s="16"/>
      <c r="D27" s="10">
        <f>IF(D26&gt;=80,"Conforme",IF(D26&gt;=50,"Parcialmente conforme","Não conforme"))</f>
      </c>
    </row>
  </sheetData>
  <mergeCells count="5">
    <mergeCell ref="A1:E1"/>
    <mergeCell ref="A24:B24"/>
    <mergeCell ref="A25:B25"/>
    <mergeCell ref="A26:B26"/>
    <mergeCell ref="A27:B27"/>
  </mergeCells>
  <conditionalFormatting sqref="D27">
    <cfRule type="containsText" dxfId="7" priority="1">
      <formula>NOT(ISERROR(SEARCH("Conforme",D27)))</formula>
    </cfRule>
  </conditionalFormatting>
  <conditionalFormatting sqref="D27">
    <cfRule type="containsText" dxfId="8" priority="2">
      <formula>NOT(ISERROR(SEARCH("Parcialmente",D27)))</formula>
    </cfRule>
  </conditionalFormatting>
  <conditionalFormatting sqref="D27">
    <cfRule type="containsText" dxfId="9" priority="3">
      <formula>NOT(ISERROR(SEARCH("Não conforme",D27)))</formula>
    </cfRule>
  </conditionalFormatting>
  <conditionalFormatting sqref="D3:D22">
    <cfRule type="cellIs" dxfId="10" priority="4" operator="equal">
      <formula>2</formula>
    </cfRule>
  </conditionalFormatting>
  <conditionalFormatting sqref="D3:D22">
    <cfRule type="cellIs" dxfId="11" priority="5" operator="equal">
      <formula>1</formula>
    </cfRule>
  </conditionalFormatting>
  <dataValidations count="2">
    <dataValidation type="list" allowBlank="1" showErrorMessage="1" errorStyle="warning" errorTitle="Valor inválido" error="Por favor seleccione um valor da lista." sqref="C10:C22">
      <formula1>"Sim,Parcial,Não"</formula1>
    </dataValidation>
    <dataValidation type="list" allowBlank="1" showErrorMessage="1" errorStyle="warning" errorTitle="Valor inválido" error="Por favor seleccione um valor da lista." sqref="C3:C22">
      <formula1>"Sim,Parcial,Não"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organização]&amp;R&amp;"Calibri"&amp;10&amp;KA0A0A0Questionário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FormatPr defaultRowHeight="15" outlineLevelRow="0" outlineLevelCol="0" x14ac:dyDescent="55"/>
  <cols>
    <col min="1" max="1" width="30" customWidth="1"/>
    <col min="2" max="3" width="14" customWidth="1"/>
  </cols>
  <sheetData>
    <row r="1" ht="36" customHeight="1" spans="1:3" x14ac:dyDescent="0.25">
      <c r="A1" s="19" t="s">
        <v>93</v>
      </c>
      <c r="B1" s="19"/>
      <c r="C1" s="19"/>
    </row>
    <row r="2" ht="10" customHeight="1" x14ac:dyDescent="0.25"/>
    <row r="3" ht="22" customHeight="1" spans="1:3" x14ac:dyDescent="0.25">
      <c r="A3" s="20" t="s">
        <v>94</v>
      </c>
      <c r="B3" s="20"/>
      <c r="C3" s="20"/>
    </row>
    <row r="4" ht="20" customHeight="1" spans="1:2" x14ac:dyDescent="0.25">
      <c r="A4" s="11" t="s">
        <v>35</v>
      </c>
      <c r="B4" s="21">
        <f>COUNTIF(Inventário!F:F,"Crítico")</f>
      </c>
    </row>
    <row r="5" ht="20" customHeight="1" spans="1:2" x14ac:dyDescent="0.25">
      <c r="A5" s="11" t="s">
        <v>58</v>
      </c>
      <c r="B5" s="22">
        <f>COUNTIF(Inventário!F:F,"Importante")</f>
      </c>
    </row>
    <row r="6" ht="20" customHeight="1" spans="1:2" x14ac:dyDescent="0.25">
      <c r="A6" s="11" t="s">
        <v>52</v>
      </c>
      <c r="B6" s="23">
        <f>COUNTIF(Inventário!F:F,"Standard")</f>
      </c>
    </row>
    <row r="7" ht="8" customHeight="1" x14ac:dyDescent="0.25"/>
    <row r="8" ht="22" customHeight="1" spans="1:3" x14ac:dyDescent="0.25">
      <c r="A8" s="20" t="s">
        <v>95</v>
      </c>
      <c r="B8" s="20"/>
      <c r="C8" s="20"/>
    </row>
    <row r="9" ht="20" customHeight="1" spans="1:2" x14ac:dyDescent="0.25">
      <c r="A9" s="11" t="s">
        <v>96</v>
      </c>
      <c r="B9" s="22">
        <f>COUNTIF(Inventário!K:K,"Não avaliado")</f>
      </c>
    </row>
    <row r="10" ht="20" customHeight="1" spans="1:2" x14ac:dyDescent="0.25">
      <c r="A10" s="11" t="s">
        <v>97</v>
      </c>
      <c r="B10" s="21">
        <f>COUNTIFS(Inventário!L2:L21,"&lt;&gt;"&amp;"",Inventário!L2:L21,"&lt;"&amp;TODAY())</f>
      </c>
    </row>
    <row r="11" ht="20" customHeight="1" spans="1:2" x14ac:dyDescent="0.25">
      <c r="A11" s="11" t="s">
        <v>98</v>
      </c>
      <c r="B11" s="23">
        <f>COUNTIF(Inventário!K:K,"Conforme")</f>
      </c>
    </row>
    <row r="12" ht="20" customHeight="1" spans="1:2" x14ac:dyDescent="0.25">
      <c r="A12" s="11" t="s">
        <v>99</v>
      </c>
      <c r="B12" s="24">
        <f>COUNTIF(Inventário!K:K,"Parcialmente conforme")</f>
      </c>
    </row>
    <row r="13" ht="8" customHeight="1" x14ac:dyDescent="0.25"/>
    <row r="14" ht="22" customHeight="1" spans="1:3" x14ac:dyDescent="0.25">
      <c r="A14" s="20" t="s">
        <v>100</v>
      </c>
      <c r="B14" s="20"/>
      <c r="C14" s="20"/>
    </row>
    <row r="15" ht="20" customHeight="1" spans="1:2" x14ac:dyDescent="0.25">
      <c r="A15" s="11" t="s">
        <v>101</v>
      </c>
      <c r="B15" s="23">
        <f>COUNTIF(Inventário!M:M,"Sim")</f>
      </c>
    </row>
    <row r="16" ht="20" customHeight="1" spans="1:2" x14ac:dyDescent="0.25">
      <c r="A16" s="11" t="s">
        <v>102</v>
      </c>
      <c r="B16" s="24">
        <f>COUNTIF(Inventário!M:M,"Parcial")</f>
      </c>
    </row>
    <row r="17" ht="20" customHeight="1" spans="1:2" x14ac:dyDescent="0.25">
      <c r="A17" s="11" t="s">
        <v>103</v>
      </c>
      <c r="B17" s="21">
        <f>COUNTIF(Inventário!M:M,"Não")</f>
      </c>
    </row>
    <row r="18" ht="8" customHeight="1" x14ac:dyDescent="0.25"/>
    <row r="19" ht="22" customHeight="1" spans="1:3" x14ac:dyDescent="0.25">
      <c r="A19" s="20" t="s">
        <v>104</v>
      </c>
      <c r="B19" s="20"/>
      <c r="C19" s="20"/>
    </row>
    <row r="20" ht="20" customHeight="1" spans="1:2" x14ac:dyDescent="0.25">
      <c r="A20" s="11" t="s">
        <v>105</v>
      </c>
      <c r="B20" s="25">
        <f>IFERROR(AVERAGEIF(Inventário!I2:I21,"&lt;&gt;",""),"")</f>
      </c>
    </row>
    <row r="21" ht="20" customHeight="1" spans="1:2" x14ac:dyDescent="0.25">
      <c r="A21" s="11" t="s">
        <v>106</v>
      </c>
      <c r="B21" s="21">
        <f>COUNTIF(Inventário!I:I,"&gt;=7")</f>
      </c>
    </row>
    <row r="22" ht="20" customHeight="1" spans="1:2" x14ac:dyDescent="0.25">
      <c r="A22" s="11" t="s">
        <v>107</v>
      </c>
      <c r="B22" s="26">
        <f>COUNTA(Inventário!A2:A21)</f>
      </c>
    </row>
  </sheetData>
  <mergeCells count="5">
    <mergeCell ref="A1:C1"/>
    <mergeCell ref="A3:C3"/>
    <mergeCell ref="A8:C8"/>
    <mergeCell ref="A14:C14"/>
    <mergeCell ref="A19:C19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organização]&amp;R&amp;"Calibri"&amp;10&amp;KA0A0A0Dashboard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Inventário</vt:lpstr>
      <vt:lpstr>Questionário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