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ções" state="visible" r:id="rId4"/>
    <sheet sheetId="2" name="Calendário de formação" state="visible" r:id="rId5"/>
    <sheet sheetId="3" name="Registo de participação" state="visible" r:id="rId6"/>
    <sheet sheetId="4" name="Dashboard" state="visible" r:id="rId7"/>
  </sheets>
  <definedNames>
    <definedName name="_xlnm.Print_Area" localSheetId="0">'Instruções'!$A1:$A50</definedName>
    <definedName name="_xlnm.Print_Area" localSheetId="1">'Calendário de formação'!$A1:$J28</definedName>
    <definedName name="_xlnm.Print_Area" localSheetId="2">'Registo de participação'!$A1:$H57</definedName>
    <definedName name="_xlnm.Print_Area" localSheetId="3">'Dashboard'!$A1:$D21</definedName>
  </definedNames>
  <calcPr calcId="171027"/>
</workbook>
</file>

<file path=xl/sharedStrings.xml><?xml version="1.0" encoding="utf-8"?>
<sst xmlns="http://schemas.openxmlformats.org/spreadsheetml/2006/main" count="157" uniqueCount="115">
  <si>
    <t>Plano de formação anual NIS2 - Instruções</t>
  </si>
  <si>
    <t>Este plano de formação anual documenta as ações de sensibilização e formação em cibersegurança exigidas</t>
  </si>
  <si>
    <t>pelo DL 125/2025 (transposição da Diretiva NIS2 para o direito português).</t>
  </si>
  <si>
    <t/>
  </si>
  <si>
    <t>Enquadramento legal:</t>
  </si>
  <si>
    <t>• Art. 25.º DL 125/2025 - Obrigação de formação e sensibilização dos membros do órgão de gestão</t>
  </si>
  <si>
    <t>• Art. 27.º DL 125/2025 - Medidas de gestão de risco incluindo formação de pessoal (alínea g)</t>
  </si>
  <si>
    <t>• Art. 21.º n.º 2 DL 125/2025 - Cultura de cibersegurança como elemento da gestão de risco</t>
  </si>
  <si>
    <t>Públicos-alvo prioritários:</t>
  </si>
  <si>
    <t>1. Órgão de gestão (conselho de administração, comissão executiva) - obrigatório por Art. 25.º</t>
  </si>
  <si>
    <t>2. Responsável de segurança (CISO ou equivalente)</t>
  </si>
  <si>
    <t>3. Equipa de TI e sistemas</t>
  </si>
  <si>
    <t>4. Todos os colaboradores (sensibilização geral)</t>
  </si>
  <si>
    <t>5. Utilizadores de sistemas críticos</t>
  </si>
  <si>
    <t>Temas obrigatórios recomendados:</t>
  </si>
  <si>
    <t>• Consciencialização para phishing e engenharia social</t>
  </si>
  <si>
    <t>• Gestão segura de palavras-passe</t>
  </si>
  <si>
    <t>• Responsabilidades legais em matéria de cibersegurança (DL 125/2025)</t>
  </si>
  <si>
    <t>• Procedimentos de comunicação e resposta a incidentes</t>
  </si>
  <si>
    <t>• Proteção de dados pessoais (RGPD)</t>
  </si>
  <si>
    <t>• Utilização segura de dispositivos e redes</t>
  </si>
  <si>
    <t>Como utilizar este ficheiro:</t>
  </si>
  <si>
    <t>• Separador "Calendário de formação": planeie todas as ações de formação do ano</t>
  </si>
  <si>
    <t>• Separador "Registo de participação": registe as presenças e avaliações por formação</t>
  </si>
  <si>
    <t>• Separador "Dashboard": consulte métricas consolidadas de forma automática</t>
  </si>
  <si>
    <t>Recomendação: A formação do órgão de gestão deve ocorrer pelo menos uma vez por ano (Art. 25.º).</t>
  </si>
  <si>
    <t>Legenda de cores:</t>
  </si>
  <si>
    <t>Campos obrigatórios</t>
  </si>
  <si>
    <t>Campos calculados (não editar)</t>
  </si>
  <si>
    <t>Campos opcionais</t>
  </si>
  <si>
    <t>ID</t>
  </si>
  <si>
    <t>Título da formação</t>
  </si>
  <si>
    <t>Tipo</t>
  </si>
  <si>
    <t>Público-alvo</t>
  </si>
  <si>
    <t>Data prevista</t>
  </si>
  <si>
    <t>Duração (horas)</t>
  </si>
  <si>
    <t>Formador / entidade</t>
  </si>
  <si>
    <t>Custo estimado (€)</t>
  </si>
  <si>
    <t>Estado</t>
  </si>
  <si>
    <t>Observações</t>
  </si>
  <si>
    <t>FORM-001</t>
  </si>
  <si>
    <t>Cibersegurança para órgãos de gestão - DL 125/2025</t>
  </si>
  <si>
    <t>Presencial</t>
  </si>
  <si>
    <t>Direção e administração</t>
  </si>
  <si>
    <t>Consultora externa - NIS2 Experts Lda.</t>
  </si>
  <si>
    <t>Agendada</t>
  </si>
  <si>
    <t>Obrigatório por Art. 25.º DL 125/2025. Certificado de presença emitido.</t>
  </si>
  <si>
    <t>FORM-002</t>
  </si>
  <si>
    <t>Sensibilização geral: phishing e engenharia social</t>
  </si>
  <si>
    <t>E-learning - assíncrona</t>
  </si>
  <si>
    <t>Todos os colaboradores</t>
  </si>
  <si>
    <t>Plataforma interna LMS</t>
  </si>
  <si>
    <t>Planeada</t>
  </si>
  <si>
    <t>Módulo disponível na plataforma de e-learning corporativa. Prazo: 28 de fevereiro.</t>
  </si>
  <si>
    <t>FORM-003</t>
  </si>
  <si>
    <t>Gestão de incidentes de cibersegurança - procedimentos internos</t>
  </si>
  <si>
    <t>Workshop</t>
  </si>
  <si>
    <t>Tecnologias de informação</t>
  </si>
  <si>
    <t>CISO interno</t>
  </si>
  <si>
    <t>Workshop prático com simulação de incidente. Materiais a preparar com antecedência.</t>
  </si>
  <si>
    <t>FORM-004</t>
  </si>
  <si>
    <t>Proteção de dados pessoais e RGPD - atualização anual</t>
  </si>
  <si>
    <t>Online - síncrona</t>
  </si>
  <si>
    <t>DPO interno / advogado externo</t>
  </si>
  <si>
    <t>Sessão de atualização anual obrigatória para todos os colaboradores.</t>
  </si>
  <si>
    <t>FORM-005</t>
  </si>
  <si>
    <t>Simulação de ataque de phishing e resposta</t>
  </si>
  <si>
    <t>Simulação/exercício</t>
  </si>
  <si>
    <t>Equipa TI interna</t>
  </si>
  <si>
    <t>Exercício surpresa com envio de email de phishing simulado e análise de resultados.</t>
  </si>
  <si>
    <t>FORM-006</t>
  </si>
  <si>
    <t>Gestão segura de palavras-passe e autenticação multifator</t>
  </si>
  <si>
    <t>Módulo de e-learning com teste de conhecimentos no final.</t>
  </si>
  <si>
    <t>FORM-007</t>
  </si>
  <si>
    <t>Teste de penetração e revisão de vulnerabilidades - briefing técnico</t>
  </si>
  <si>
    <t>Empresa de segurança externa</t>
  </si>
  <si>
    <t>Sessão após pentest anual para análise dos resultados e definição de plano de remediação.</t>
  </si>
  <si>
    <t>ID formação</t>
  </si>
  <si>
    <t>Nome do participante</t>
  </si>
  <si>
    <t>Departamento</t>
  </si>
  <si>
    <t>Data de realização</t>
  </si>
  <si>
    <t>Presente</t>
  </si>
  <si>
    <t>Avaliação satisfação (1-5)</t>
  </si>
  <si>
    <t>Nota do teste (%)</t>
  </si>
  <si>
    <t>Certificado emitido</t>
  </si>
  <si>
    <t>Ana Costa Silva</t>
  </si>
  <si>
    <t>Sim</t>
  </si>
  <si>
    <t>5-Muito satisfeito</t>
  </si>
  <si>
    <t>Carlos Manuel Ferreira</t>
  </si>
  <si>
    <t>4-Satisfeito</t>
  </si>
  <si>
    <t>Maria João Rodrigues</t>
  </si>
  <si>
    <t>Não</t>
  </si>
  <si>
    <t>Pedro António Sousa</t>
  </si>
  <si>
    <t>Filipa Margarida Lopes</t>
  </si>
  <si>
    <t>Financeiro</t>
  </si>
  <si>
    <t>3-Neutro</t>
  </si>
  <si>
    <t>Rui Alexandre Santos</t>
  </si>
  <si>
    <t>Comercial</t>
  </si>
  <si>
    <t>Dashboard de formação NIS2</t>
  </si>
  <si>
    <t>Resumo geral do plano de formação</t>
  </si>
  <si>
    <t>Total de formações planeadas</t>
  </si>
  <si>
    <t>Formações concluídas</t>
  </si>
  <si>
    <t>Formações canceladas</t>
  </si>
  <si>
    <t>Formações agendadas/planeadas</t>
  </si>
  <si>
    <t>Total horas de formação previstas</t>
  </si>
  <si>
    <t>Orçamento total previsto (€)</t>
  </si>
  <si>
    <t>Participação por departamento</t>
  </si>
  <si>
    <t>Total participações</t>
  </si>
  <si>
    <t>Presenças</t>
  </si>
  <si>
    <t>Taxa de presença (%)</t>
  </si>
  <si>
    <t>Operações</t>
  </si>
  <si>
    <t>Recursos humanos</t>
  </si>
  <si>
    <t>Jurídico</t>
  </si>
  <si>
    <t>Outro</t>
  </si>
  <si>
    <t>Nota: os valores são calculados automaticamente a partir dos dados dos outros separadores.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</si>
</sst>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"/>
    <numFmt numFmtId="165" formatCode="0.0"/>
    <numFmt numFmtId="166" formatCode="#,##0.00 &quot;€&quot;"/>
    <numFmt numFmtId="167" formatCode="0&quot;%&quot;"/>
  </numFmts>
  <fonts count="7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sz val="11"/>
      <name val="Calibri"/>
    </font>
    <font>
      <b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9ca3af"/>
      <sz val="1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FFF00"/>
      </patternFill>
    </fill>
    <fill>
      <patternFill patternType="solid">
        <fgColor rgb="FFBFEFFF"/>
      </patternFill>
    </fill>
    <fill>
      <patternFill patternType="solid">
        <fgColor rgb="FFEDEDED"/>
      </patternFill>
    </fill>
    <fill>
      <patternFill patternType="solid">
        <fgColor rgb="FFFFFFFF"/>
      </patternFill>
    </fill>
    <fill>
      <patternFill patternType="solid">
        <fgColor rgb="FFf3f4f6"/>
      </patternFill>
    </fill>
    <fill>
      <patternFill patternType="solid">
        <fgColor rgb="FFdbeafe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2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top" wrapText="1"/>
    </xf>
    <xf numFmtId="164" fontId="2" fillId="6" borderId="2" xfId="0" applyNumberFormat="1" applyFont="1" applyFill="1" applyBorder="1" applyAlignment="1">
      <alignment horizontal="center" vertical="center"/>
    </xf>
    <xf numFmtId="165" fontId="2" fillId="6" borderId="2" xfId="0" applyNumberFormat="1" applyFont="1" applyFill="1" applyBorder="1" applyAlignment="1">
      <alignment horizontal="center" vertical="center"/>
    </xf>
    <xf numFmtId="166" fontId="2" fillId="6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vertical="top" wrapText="1"/>
    </xf>
    <xf numFmtId="164" fontId="2" fillId="7" borderId="2" xfId="0" applyNumberFormat="1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right" vertical="center"/>
    </xf>
    <xf numFmtId="166" fontId="2" fillId="7" borderId="2" xfId="0" applyNumberFormat="1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right" vertical="center"/>
    </xf>
    <xf numFmtId="0" fontId="2" fillId="6" borderId="2" xfId="0" applyFont="1" applyFill="1" applyBorder="1" applyAlignment="1">
      <alignment vertical="center" wrapText="1"/>
    </xf>
    <xf numFmtId="16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 wrapText="1"/>
    </xf>
    <xf numFmtId="167" fontId="2" fillId="7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9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9" fontId="2" fillId="7" borderId="2" xfId="0" applyNumberFormat="1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6">
    <dxf>
      <font>
        <color rgb="FFFFFFFF"/>
      </font>
      <fill>
        <patternFill patternType="solid">
          <fgColor rgb="FF16a34a"/>
          <bgColor rgb="FF16a34a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374151"/>
      </font>
      <fill>
        <patternFill patternType="solid">
          <fgColor rgb="FFeab308"/>
          <bgColor rgb="FFeab308"/>
        </patternFill>
      </fill>
    </dxf>
    <dxf>
      <font>
        <b/>
        <color rgb="FF1e3a8a"/>
      </font>
      <fill>
        <patternFill patternType="solid">
          <fgColor rgb="FFdbeafe"/>
          <bgColor rgb="FFdbeafe"/>
        </patternFill>
      </fill>
    </dxf>
    <dxf>
      <font>
        <color rgb="FFFFFFFF"/>
      </font>
      <fill>
        <patternFill patternType="solid">
          <fgColor rgb="FFdc2626"/>
          <bgColor rgb="FFdc2626"/>
        </patternFill>
      </fill>
    </dxf>
    <dxf>
      <font>
        <color rgb="FFFFFFFF"/>
      </font>
      <fill>
        <patternFill patternType="solid">
          <fgColor rgb="FF16a34a"/>
          <bgColor rgb="FF16a34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6"/>
  <sheetFormatPr defaultRowHeight="15" outlineLevelRow="0" outlineLevelCol="0" x14ac:dyDescent="55"/>
  <cols>
    <col min="1" max="1" width="80" customWidth="1"/>
  </cols>
  <sheetData>
    <row r="1" ht="32" customHeight="1" spans="1:1" x14ac:dyDescent="0.25">
      <c r="A1" s="1" t="s">
        <v>0</v>
      </c>
    </row>
    <row r="3" ht="18" customHeight="1" spans="1:1" x14ac:dyDescent="0.25">
      <c r="A3" s="2" t="s">
        <v>1</v>
      </c>
    </row>
    <row r="4" ht="18" customHeight="1" spans="1:1" x14ac:dyDescent="0.25">
      <c r="A4" s="2" t="s">
        <v>2</v>
      </c>
    </row>
    <row r="5" ht="18" customHeight="1" spans="1:1" x14ac:dyDescent="0.25">
      <c r="A5" s="2" t="s">
        <v>3</v>
      </c>
    </row>
    <row r="6" ht="18" customHeight="1" spans="1:1" x14ac:dyDescent="0.25">
      <c r="A6" s="2" t="s">
        <v>4</v>
      </c>
    </row>
    <row r="7" ht="18" customHeight="1" spans="1:1" x14ac:dyDescent="0.25">
      <c r="A7" s="2" t="s">
        <v>5</v>
      </c>
    </row>
    <row r="8" ht="18" customHeight="1" spans="1:1" x14ac:dyDescent="0.25">
      <c r="A8" s="2" t="s">
        <v>6</v>
      </c>
    </row>
    <row r="9" ht="18" customHeight="1" spans="1:1" x14ac:dyDescent="0.25">
      <c r="A9" s="2" t="s">
        <v>7</v>
      </c>
    </row>
    <row r="10" ht="18" customHeight="1" spans="1:1" x14ac:dyDescent="0.25">
      <c r="A10" s="2" t="s">
        <v>3</v>
      </c>
    </row>
    <row r="11" ht="18" customHeight="1" spans="1:1" x14ac:dyDescent="0.25">
      <c r="A11" s="2" t="s">
        <v>8</v>
      </c>
    </row>
    <row r="12" ht="18" customHeight="1" spans="1:1" x14ac:dyDescent="0.25">
      <c r="A12" s="2" t="s">
        <v>9</v>
      </c>
    </row>
    <row r="13" ht="18" customHeight="1" spans="1:1" x14ac:dyDescent="0.25">
      <c r="A13" s="2" t="s">
        <v>10</v>
      </c>
    </row>
    <row r="14" ht="18" customHeight="1" spans="1:1" x14ac:dyDescent="0.25">
      <c r="A14" s="2" t="s">
        <v>11</v>
      </c>
    </row>
    <row r="15" ht="18" customHeight="1" spans="1:1" x14ac:dyDescent="0.25">
      <c r="A15" s="2" t="s">
        <v>12</v>
      </c>
    </row>
    <row r="16" ht="18" customHeight="1" spans="1:1" x14ac:dyDescent="0.25">
      <c r="A16" s="2" t="s">
        <v>13</v>
      </c>
    </row>
    <row r="17" ht="18" customHeight="1" spans="1:1" x14ac:dyDescent="0.25">
      <c r="A17" s="2" t="s">
        <v>3</v>
      </c>
    </row>
    <row r="18" ht="18" customHeight="1" spans="1:1" x14ac:dyDescent="0.25">
      <c r="A18" s="2" t="s">
        <v>14</v>
      </c>
    </row>
    <row r="19" ht="18" customHeight="1" spans="1:1" x14ac:dyDescent="0.25">
      <c r="A19" s="2" t="s">
        <v>15</v>
      </c>
    </row>
    <row r="20" ht="18" customHeight="1" spans="1:1" x14ac:dyDescent="0.25">
      <c r="A20" s="2" t="s">
        <v>16</v>
      </c>
    </row>
    <row r="21" ht="18" customHeight="1" spans="1:1" x14ac:dyDescent="0.25">
      <c r="A21" s="2" t="s">
        <v>17</v>
      </c>
    </row>
    <row r="22" ht="18" customHeight="1" spans="1:1" x14ac:dyDescent="0.25">
      <c r="A22" s="2" t="s">
        <v>18</v>
      </c>
    </row>
    <row r="23" ht="18" customHeight="1" spans="1:1" x14ac:dyDescent="0.25">
      <c r="A23" s="2" t="s">
        <v>19</v>
      </c>
    </row>
    <row r="24" ht="18" customHeight="1" spans="1:1" x14ac:dyDescent="0.25">
      <c r="A24" s="2" t="s">
        <v>20</v>
      </c>
    </row>
    <row r="25" ht="18" customHeight="1" spans="1:1" x14ac:dyDescent="0.25">
      <c r="A25" s="2" t="s">
        <v>3</v>
      </c>
    </row>
    <row r="26" ht="18" customHeight="1" spans="1:1" x14ac:dyDescent="0.25">
      <c r="A26" s="2" t="s">
        <v>21</v>
      </c>
    </row>
    <row r="27" ht="18" customHeight="1" spans="1:1" x14ac:dyDescent="0.25">
      <c r="A27" s="2" t="s">
        <v>22</v>
      </c>
    </row>
    <row r="28" ht="18" customHeight="1" spans="1:1" x14ac:dyDescent="0.25">
      <c r="A28" s="2" t="s">
        <v>23</v>
      </c>
    </row>
    <row r="29" ht="18" customHeight="1" spans="1:1" x14ac:dyDescent="0.25">
      <c r="A29" s="2" t="s">
        <v>24</v>
      </c>
    </row>
    <row r="30" ht="18" customHeight="1" spans="1:1" x14ac:dyDescent="0.25">
      <c r="A30" s="2" t="s">
        <v>3</v>
      </c>
    </row>
    <row r="31" ht="18" customHeight="1" spans="1:1" x14ac:dyDescent="0.25">
      <c r="A31" s="2" t="s">
        <v>25</v>
      </c>
    </row>
    <row r="33" spans="1:1" x14ac:dyDescent="0.25">
      <c r="A33" s="3" t="s">
        <v>26</v>
      </c>
    </row>
    <row r="34" ht="18" customHeight="1" spans="1:1" x14ac:dyDescent="0.25">
      <c r="A34" s="4" t="s">
        <v>27</v>
      </c>
    </row>
    <row r="35" ht="18" customHeight="1" spans="1:1" x14ac:dyDescent="0.25">
      <c r="A35" s="5" t="s">
        <v>28</v>
      </c>
    </row>
    <row r="36" ht="18" customHeight="1" spans="1:1" x14ac:dyDescent="0.25">
      <c r="A36" s="6" t="s">
        <v>29</v>
      </c>
    </row>
  </sheetData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organização]&amp;R&amp;"Calibri"&amp;10&amp;KA0A0A0Instruções</oddHeader>
    <oddFooter>&amp;C&amp;"Calibri"&amp;10&amp;KA0A0A0Confidencial  |  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35" customWidth="1"/>
    <col min="3" max="3" width="22" customWidth="1"/>
    <col min="4" max="4" width="24" customWidth="1"/>
    <col min="5" max="5" width="16" customWidth="1"/>
    <col min="6" max="6" width="12" customWidth="1"/>
    <col min="7" max="7" width="25" customWidth="1"/>
    <col min="8" max="8" width="18" customWidth="1"/>
    <col min="9" max="9" width="14" customWidth="1"/>
    <col min="10" max="10" width="30" customWidth="1"/>
  </cols>
  <sheetData>
    <row r="1" ht="36" customHeight="1" spans="1:10" x14ac:dyDescent="0.25">
      <c r="A1" s="7" t="s">
        <v>30</v>
      </c>
      <c r="B1" s="7" t="s">
        <v>31</v>
      </c>
      <c r="C1" s="7" t="s">
        <v>32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</row>
    <row r="2" ht="22" customHeight="1" spans="1:10" x14ac:dyDescent="0.25">
      <c r="A2" s="8" t="s">
        <v>40</v>
      </c>
      <c r="B2" s="8" t="s">
        <v>41</v>
      </c>
      <c r="C2" s="8" t="s">
        <v>42</v>
      </c>
      <c r="D2" s="8" t="s">
        <v>43</v>
      </c>
      <c r="E2" s="9">
        <v>46042</v>
      </c>
      <c r="F2" s="10">
        <v>3</v>
      </c>
      <c r="G2" s="8" t="s">
        <v>44</v>
      </c>
      <c r="H2" s="11">
        <v>2500</v>
      </c>
      <c r="I2" s="8" t="s">
        <v>45</v>
      </c>
      <c r="J2" s="8" t="s">
        <v>46</v>
      </c>
    </row>
    <row r="3" ht="22" customHeight="1" spans="1:10" x14ac:dyDescent="0.25">
      <c r="A3" s="12" t="s">
        <v>47</v>
      </c>
      <c r="B3" s="12" t="s">
        <v>48</v>
      </c>
      <c r="C3" s="12" t="s">
        <v>49</v>
      </c>
      <c r="D3" s="12" t="s">
        <v>50</v>
      </c>
      <c r="E3" s="13">
        <v>46054</v>
      </c>
      <c r="F3" s="14">
        <v>1.5</v>
      </c>
      <c r="G3" s="12" t="s">
        <v>51</v>
      </c>
      <c r="H3" s="15"/>
      <c r="I3" s="12" t="s">
        <v>52</v>
      </c>
      <c r="J3" s="12" t="s">
        <v>53</v>
      </c>
    </row>
    <row r="4" ht="22" customHeight="1" spans="1:10" x14ac:dyDescent="0.25">
      <c r="A4" s="8" t="s">
        <v>54</v>
      </c>
      <c r="B4" s="8" t="s">
        <v>55</v>
      </c>
      <c r="C4" s="8" t="s">
        <v>56</v>
      </c>
      <c r="D4" s="8" t="s">
        <v>57</v>
      </c>
      <c r="E4" s="9">
        <v>46091</v>
      </c>
      <c r="F4" s="10">
        <v>6</v>
      </c>
      <c r="G4" s="8" t="s">
        <v>58</v>
      </c>
      <c r="H4" s="11">
        <v>200</v>
      </c>
      <c r="I4" s="8" t="s">
        <v>52</v>
      </c>
      <c r="J4" s="8" t="s">
        <v>59</v>
      </c>
    </row>
    <row r="5" ht="22" customHeight="1" spans="1:10" x14ac:dyDescent="0.25">
      <c r="A5" s="12" t="s">
        <v>60</v>
      </c>
      <c r="B5" s="12" t="s">
        <v>61</v>
      </c>
      <c r="C5" s="12" t="s">
        <v>62</v>
      </c>
      <c r="D5" s="12" t="s">
        <v>50</v>
      </c>
      <c r="E5" s="13">
        <v>46126.95833333333</v>
      </c>
      <c r="F5" s="14">
        <v>2</v>
      </c>
      <c r="G5" s="12" t="s">
        <v>63</v>
      </c>
      <c r="H5" s="16">
        <v>800</v>
      </c>
      <c r="I5" s="12" t="s">
        <v>52</v>
      </c>
      <c r="J5" s="12" t="s">
        <v>64</v>
      </c>
    </row>
    <row r="6" ht="22" customHeight="1" spans="1:10" x14ac:dyDescent="0.25">
      <c r="A6" s="8" t="s">
        <v>65</v>
      </c>
      <c r="B6" s="8" t="s">
        <v>66</v>
      </c>
      <c r="C6" s="8" t="s">
        <v>67</v>
      </c>
      <c r="D6" s="8" t="s">
        <v>50</v>
      </c>
      <c r="E6" s="9">
        <v>46173.95833333333</v>
      </c>
      <c r="F6" s="10">
        <v>0.5</v>
      </c>
      <c r="G6" s="8" t="s">
        <v>68</v>
      </c>
      <c r="H6" s="11">
        <v>300</v>
      </c>
      <c r="I6" s="8" t="s">
        <v>52</v>
      </c>
      <c r="J6" s="8" t="s">
        <v>69</v>
      </c>
    </row>
    <row r="7" ht="22" customHeight="1" spans="1:10" x14ac:dyDescent="0.25">
      <c r="A7" s="12" t="s">
        <v>70</v>
      </c>
      <c r="B7" s="12" t="s">
        <v>71</v>
      </c>
      <c r="C7" s="12" t="s">
        <v>49</v>
      </c>
      <c r="D7" s="12" t="s">
        <v>50</v>
      </c>
      <c r="E7" s="13">
        <v>46265.95833333333</v>
      </c>
      <c r="F7" s="14">
        <v>1</v>
      </c>
      <c r="G7" s="12" t="s">
        <v>51</v>
      </c>
      <c r="H7" s="15"/>
      <c r="I7" s="12" t="s">
        <v>52</v>
      </c>
      <c r="J7" s="12" t="s">
        <v>72</v>
      </c>
    </row>
    <row r="8" ht="22" customHeight="1" spans="1:10" x14ac:dyDescent="0.25">
      <c r="A8" s="8" t="s">
        <v>73</v>
      </c>
      <c r="B8" s="8" t="s">
        <v>74</v>
      </c>
      <c r="C8" s="8" t="s">
        <v>42</v>
      </c>
      <c r="D8" s="8" t="s">
        <v>57</v>
      </c>
      <c r="E8" s="9">
        <v>46331</v>
      </c>
      <c r="F8" s="10">
        <v>4</v>
      </c>
      <c r="G8" s="8" t="s">
        <v>75</v>
      </c>
      <c r="H8" s="11">
        <v>3500</v>
      </c>
      <c r="I8" s="8" t="s">
        <v>52</v>
      </c>
      <c r="J8" s="8" t="s">
        <v>76</v>
      </c>
    </row>
    <row r="9" ht="22" customHeight="1" spans="1:9" x14ac:dyDescent="0.25">
      <c r="A9" s="12"/>
      <c r="B9" s="12"/>
      <c r="C9" s="12"/>
      <c r="D9" s="12"/>
      <c r="E9" s="17"/>
      <c r="F9" s="17"/>
      <c r="G9" s="12"/>
      <c r="H9" s="15"/>
      <c r="I9" s="12"/>
    </row>
    <row r="10" ht="22" customHeight="1" spans="1:9" x14ac:dyDescent="0.25">
      <c r="A10" s="8"/>
      <c r="B10" s="8"/>
      <c r="C10" s="8"/>
      <c r="D10" s="8"/>
      <c r="E10" s="18"/>
      <c r="F10" s="18"/>
      <c r="G10" s="8"/>
      <c r="H10" s="19"/>
      <c r="I10" s="8"/>
    </row>
    <row r="11" ht="22" customHeight="1" spans="1:9" x14ac:dyDescent="0.25">
      <c r="A11" s="12"/>
      <c r="B11" s="12"/>
      <c r="C11" s="12"/>
      <c r="D11" s="12"/>
      <c r="E11" s="17"/>
      <c r="F11" s="17"/>
      <c r="G11" s="12"/>
      <c r="H11" s="15"/>
      <c r="I11" s="12"/>
    </row>
    <row r="12" ht="22" customHeight="1" spans="1:9" x14ac:dyDescent="0.25">
      <c r="A12" s="8"/>
      <c r="B12" s="8"/>
      <c r="C12" s="8"/>
      <c r="D12" s="8"/>
      <c r="E12" s="18"/>
      <c r="F12" s="18"/>
      <c r="G12" s="8"/>
      <c r="H12" s="19"/>
      <c r="I12" s="8"/>
    </row>
    <row r="13" ht="22" customHeight="1" spans="1:9" x14ac:dyDescent="0.25">
      <c r="A13" s="12"/>
      <c r="B13" s="12"/>
      <c r="C13" s="12"/>
      <c r="D13" s="12"/>
      <c r="E13" s="17"/>
      <c r="F13" s="17"/>
      <c r="G13" s="12"/>
      <c r="H13" s="15"/>
      <c r="I13" s="12"/>
    </row>
    <row r="14" ht="22" customHeight="1" spans="1:9" x14ac:dyDescent="0.25">
      <c r="A14" s="8"/>
      <c r="B14" s="8"/>
      <c r="C14" s="8"/>
      <c r="D14" s="8"/>
      <c r="E14" s="18"/>
      <c r="F14" s="18"/>
      <c r="G14" s="8"/>
      <c r="H14" s="19"/>
      <c r="I14" s="8"/>
    </row>
    <row r="15" ht="22" customHeight="1" spans="1:9" x14ac:dyDescent="0.25">
      <c r="A15" s="12"/>
      <c r="B15" s="12"/>
      <c r="C15" s="12"/>
      <c r="D15" s="12"/>
      <c r="E15" s="17"/>
      <c r="F15" s="17"/>
      <c r="G15" s="12"/>
      <c r="H15" s="15"/>
      <c r="I15" s="12"/>
    </row>
    <row r="16" ht="22" customHeight="1" spans="1:9" x14ac:dyDescent="0.25">
      <c r="A16" s="8"/>
      <c r="B16" s="8"/>
      <c r="C16" s="8"/>
      <c r="D16" s="8"/>
      <c r="E16" s="18"/>
      <c r="F16" s="18"/>
      <c r="G16" s="8"/>
      <c r="H16" s="19"/>
      <c r="I16" s="8"/>
    </row>
    <row r="17" ht="22" customHeight="1" spans="1:9" x14ac:dyDescent="0.25">
      <c r="A17" s="12"/>
      <c r="B17" s="12"/>
      <c r="C17" s="12"/>
      <c r="D17" s="12"/>
      <c r="E17" s="17"/>
      <c r="F17" s="17"/>
      <c r="G17" s="12"/>
      <c r="H17" s="15"/>
      <c r="I17" s="12"/>
    </row>
    <row r="18" ht="22" customHeight="1" spans="1:9" x14ac:dyDescent="0.25">
      <c r="A18" s="8"/>
      <c r="B18" s="8"/>
      <c r="C18" s="8"/>
      <c r="D18" s="8"/>
      <c r="E18" s="18"/>
      <c r="F18" s="18"/>
      <c r="G18" s="8"/>
      <c r="H18" s="19"/>
      <c r="I18" s="8"/>
    </row>
    <row r="19" ht="22" customHeight="1" spans="1:9" x14ac:dyDescent="0.25">
      <c r="A19" s="12"/>
      <c r="B19" s="12"/>
      <c r="C19" s="12"/>
      <c r="D19" s="12"/>
      <c r="E19" s="17"/>
      <c r="F19" s="17"/>
      <c r="G19" s="12"/>
      <c r="H19" s="15"/>
      <c r="I19" s="12"/>
    </row>
    <row r="20" ht="22" customHeight="1" spans="1:9" x14ac:dyDescent="0.25">
      <c r="A20" s="8"/>
      <c r="B20" s="8"/>
      <c r="C20" s="8"/>
      <c r="D20" s="8"/>
      <c r="E20" s="18"/>
      <c r="F20" s="18"/>
      <c r="G20" s="8"/>
      <c r="H20" s="19"/>
      <c r="I20" s="8"/>
    </row>
    <row r="21" ht="22" customHeight="1" spans="1:9" x14ac:dyDescent="0.25">
      <c r="A21" s="12"/>
      <c r="B21" s="12"/>
      <c r="C21" s="12"/>
      <c r="D21" s="12"/>
      <c r="E21" s="17"/>
      <c r="F21" s="17"/>
      <c r="G21" s="12"/>
      <c r="H21" s="15"/>
      <c r="I21" s="12"/>
    </row>
    <row r="22" ht="22" customHeight="1" spans="1:9" x14ac:dyDescent="0.25">
      <c r="A22" s="8"/>
      <c r="B22" s="8"/>
      <c r="C22" s="8"/>
      <c r="D22" s="8"/>
      <c r="E22" s="18"/>
      <c r="F22" s="18"/>
      <c r="G22" s="8"/>
      <c r="H22" s="19"/>
      <c r="I22" s="8"/>
    </row>
    <row r="23" ht="22" customHeight="1" spans="1:9" x14ac:dyDescent="0.25">
      <c r="A23" s="12"/>
      <c r="B23" s="12"/>
      <c r="C23" s="12"/>
      <c r="D23" s="12"/>
      <c r="E23" s="17"/>
      <c r="F23" s="17"/>
      <c r="G23" s="12"/>
      <c r="H23" s="15"/>
      <c r="I23" s="12"/>
    </row>
    <row r="24" ht="22" customHeight="1" spans="1:9" x14ac:dyDescent="0.25">
      <c r="A24" s="8"/>
      <c r="B24" s="8"/>
      <c r="C24" s="8"/>
      <c r="D24" s="8"/>
      <c r="E24" s="18"/>
      <c r="F24" s="18"/>
      <c r="G24" s="8"/>
      <c r="H24" s="19"/>
      <c r="I24" s="8"/>
    </row>
    <row r="25" ht="22" customHeight="1" spans="1:9" x14ac:dyDescent="0.25">
      <c r="A25" s="12"/>
      <c r="B25" s="12"/>
      <c r="C25" s="12"/>
      <c r="D25" s="12"/>
      <c r="E25" s="17"/>
      <c r="F25" s="17"/>
      <c r="G25" s="12"/>
      <c r="H25" s="15"/>
      <c r="I25" s="12"/>
    </row>
    <row r="26" ht="22" customHeight="1" spans="1:9" x14ac:dyDescent="0.25">
      <c r="A26" s="8"/>
      <c r="B26" s="8"/>
      <c r="C26" s="8"/>
      <c r="D26" s="8"/>
      <c r="E26" s="18"/>
      <c r="F26" s="18"/>
      <c r="G26" s="8"/>
      <c r="H26" s="19"/>
      <c r="I26" s="8"/>
    </row>
    <row r="27" ht="22" customHeight="1" spans="1:9" x14ac:dyDescent="0.25">
      <c r="A27" s="12"/>
      <c r="B27" s="12"/>
      <c r="C27" s="12"/>
      <c r="D27" s="12"/>
      <c r="E27" s="17"/>
      <c r="F27" s="17"/>
      <c r="G27" s="12"/>
      <c r="H27" s="15"/>
      <c r="I27" s="12"/>
    </row>
    <row r="28" ht="22" customHeight="1" spans="1:9" x14ac:dyDescent="0.25">
      <c r="A28" s="8"/>
      <c r="B28" s="8"/>
      <c r="C28" s="8"/>
      <c r="D28" s="8"/>
      <c r="E28" s="18"/>
      <c r="F28" s="18"/>
      <c r="G28" s="8"/>
      <c r="H28" s="19"/>
      <c r="I28" s="8"/>
    </row>
  </sheetData>
  <conditionalFormatting sqref="I2:I28">
    <cfRule type="containsText" dxfId="0" priority="1">
      <formula>NOT(ISERROR(SEARCH("Concluída",I2)))</formula>
    </cfRule>
  </conditionalFormatting>
  <conditionalFormatting sqref="I2:I28">
    <cfRule type="containsText" dxfId="1" priority="2">
      <formula>NOT(ISERROR(SEARCH("Cancelada",I2)))</formula>
    </cfRule>
  </conditionalFormatting>
  <conditionalFormatting sqref="I2:I28">
    <cfRule type="containsText" dxfId="2" priority="3">
      <formula>NOT(ISERROR(SEARCH("Em curso",I2)))</formula>
    </cfRule>
  </conditionalFormatting>
  <conditionalFormatting sqref="I2:I28">
    <cfRule type="containsText" dxfId="3" priority="4">
      <formula>NOT(ISERROR(SEARCH("Agendada",I2)))</formula>
    </cfRule>
  </conditionalFormatting>
  <dataValidations count="6">
    <dataValidation type="list" allowBlank="1" showErrorMessage="1" errorStyle="warning" errorTitle="Valor inválido" error="Por favor seleccione um valor da lista." sqref="C10:C28">
      <formula1>"Presencial,Online - síncrona,E-learning - assíncrona,Workshop,Simulação/exercício,Webinar,Outro"</formula1>
    </dataValidation>
    <dataValidation type="list" allowBlank="1" showErrorMessage="1" errorStyle="warning" errorTitle="Valor inválido" error="Por favor seleccione um valor da lista." sqref="C2:C28">
      <formula1>"Presencial,Online - síncrona,E-learning - assíncrona,Workshop,Simulação/exercício,Webinar,Outro"</formula1>
    </dataValidation>
    <dataValidation type="list" allowBlank="1" showErrorMessage="1" errorStyle="warning" errorTitle="Valor inválido" error="Por favor seleccione um valor da lista." sqref="D10:D28">
      <formula1>"Todos os colaboradores,Direção e administração,Tecnologias de informação,Operações,Financeiro,Recursos humanos,Comercial,Jurídico,Comunicação,Outro"</formula1>
    </dataValidation>
    <dataValidation type="list" allowBlank="1" showErrorMessage="1" errorStyle="warning" errorTitle="Valor inválido" error="Por favor seleccione um valor da lista." sqref="D2:D28">
      <formula1>"Todos os colaboradores,Direção e administração,Tecnologias de informação,Operações,Financeiro,Recursos humanos,Comercial,Jurídico,Comunicação,Outro"</formula1>
    </dataValidation>
    <dataValidation type="list" allowBlank="1" showErrorMessage="1" errorStyle="warning" errorTitle="Valor inválido" error="Por favor seleccione um valor da lista." sqref="I10:I28">
      <formula1>"Planeada,Agendada,Em curso,Concluída,Cancelada,Adiada"</formula1>
    </dataValidation>
    <dataValidation type="list" allowBlank="1" showErrorMessage="1" errorStyle="warning" errorTitle="Valor inválido" error="Por favor seleccione um valor da lista." sqref="I2:I28">
      <formula1>"Planeada,Agendada,Em curso,Concluída,Cancelada,Adiada"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organização]&amp;R&amp;"Calibri"&amp;10&amp;KA0A0A0Calendário de formação</oddHeader>
    <oddFooter>&amp;C&amp;"Calibri"&amp;10&amp;KA0A0A0Confidencial  |  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20" customWidth="1"/>
    <col min="4" max="4" width="16" customWidth="1"/>
    <col min="5" max="5" width="12" customWidth="1"/>
    <col min="6" max="6" width="22" customWidth="1"/>
    <col min="7" max="7" width="14" customWidth="1"/>
    <col min="8" max="8" width="18" customWidth="1"/>
  </cols>
  <sheetData>
    <row r="1" ht="36" customHeight="1" spans="1:8" x14ac:dyDescent="0.25">
      <c r="A1" s="7" t="s">
        <v>77</v>
      </c>
      <c r="B1" s="7" t="s">
        <v>78</v>
      </c>
      <c r="C1" s="7" t="s">
        <v>79</v>
      </c>
      <c r="D1" s="7" t="s">
        <v>80</v>
      </c>
      <c r="E1" s="7" t="s">
        <v>81</v>
      </c>
      <c r="F1" s="7" t="s">
        <v>82</v>
      </c>
      <c r="G1" s="7" t="s">
        <v>83</v>
      </c>
      <c r="H1" s="7" t="s">
        <v>84</v>
      </c>
    </row>
    <row r="2" ht="20" customHeight="1" spans="1:8" x14ac:dyDescent="0.25">
      <c r="A2" s="20" t="s">
        <v>40</v>
      </c>
      <c r="B2" s="20" t="s">
        <v>85</v>
      </c>
      <c r="C2" s="20" t="s">
        <v>43</v>
      </c>
      <c r="D2" s="9">
        <v>46042</v>
      </c>
      <c r="E2" s="18" t="s">
        <v>86</v>
      </c>
      <c r="F2" s="20" t="s">
        <v>87</v>
      </c>
      <c r="G2" s="21">
        <v>92</v>
      </c>
      <c r="H2" s="18" t="s">
        <v>86</v>
      </c>
    </row>
    <row r="3" ht="20" customHeight="1" spans="1:8" x14ac:dyDescent="0.25">
      <c r="A3" s="22" t="s">
        <v>40</v>
      </c>
      <c r="B3" s="22" t="s">
        <v>88</v>
      </c>
      <c r="C3" s="22" t="s">
        <v>43</v>
      </c>
      <c r="D3" s="13">
        <v>46042</v>
      </c>
      <c r="E3" s="17" t="s">
        <v>86</v>
      </c>
      <c r="F3" s="22" t="s">
        <v>89</v>
      </c>
      <c r="G3" s="23">
        <v>88</v>
      </c>
      <c r="H3" s="17" t="s">
        <v>86</v>
      </c>
    </row>
    <row r="4" ht="20" customHeight="1" spans="1:8" x14ac:dyDescent="0.25">
      <c r="A4" s="20" t="s">
        <v>40</v>
      </c>
      <c r="B4" s="20" t="s">
        <v>90</v>
      </c>
      <c r="C4" s="20" t="s">
        <v>43</v>
      </c>
      <c r="D4" s="9">
        <v>46042</v>
      </c>
      <c r="E4" s="18" t="s">
        <v>91</v>
      </c>
      <c r="F4" s="20"/>
      <c r="G4" s="18"/>
      <c r="H4" s="18" t="s">
        <v>91</v>
      </c>
    </row>
    <row r="5" ht="20" customHeight="1" spans="1:8" x14ac:dyDescent="0.25">
      <c r="A5" s="22" t="s">
        <v>47</v>
      </c>
      <c r="B5" s="22" t="s">
        <v>92</v>
      </c>
      <c r="C5" s="22" t="s">
        <v>57</v>
      </c>
      <c r="D5" s="13">
        <v>46068</v>
      </c>
      <c r="E5" s="17" t="s">
        <v>86</v>
      </c>
      <c r="F5" s="22" t="s">
        <v>87</v>
      </c>
      <c r="G5" s="23">
        <v>95</v>
      </c>
      <c r="H5" s="17" t="s">
        <v>86</v>
      </c>
    </row>
    <row r="6" ht="20" customHeight="1" spans="1:8" x14ac:dyDescent="0.25">
      <c r="A6" s="20" t="s">
        <v>47</v>
      </c>
      <c r="B6" s="20" t="s">
        <v>93</v>
      </c>
      <c r="C6" s="20" t="s">
        <v>94</v>
      </c>
      <c r="D6" s="9">
        <v>46073</v>
      </c>
      <c r="E6" s="18" t="s">
        <v>86</v>
      </c>
      <c r="F6" s="20" t="s">
        <v>95</v>
      </c>
      <c r="G6" s="21">
        <v>75</v>
      </c>
      <c r="H6" s="18" t="s">
        <v>86</v>
      </c>
    </row>
    <row r="7" ht="20" customHeight="1" spans="1:8" x14ac:dyDescent="0.25">
      <c r="A7" s="22" t="s">
        <v>47</v>
      </c>
      <c r="B7" s="22" t="s">
        <v>96</v>
      </c>
      <c r="C7" s="22" t="s">
        <v>97</v>
      </c>
      <c r="D7" s="13">
        <v>46073</v>
      </c>
      <c r="E7" s="17" t="s">
        <v>86</v>
      </c>
      <c r="F7" s="22" t="s">
        <v>89</v>
      </c>
      <c r="G7" s="23">
        <v>80</v>
      </c>
      <c r="H7" s="17" t="s">
        <v>86</v>
      </c>
    </row>
    <row r="8" ht="20" customHeight="1" spans="1:8" x14ac:dyDescent="0.25">
      <c r="A8" s="20"/>
      <c r="B8" s="20"/>
      <c r="C8" s="20"/>
      <c r="D8" s="18"/>
      <c r="E8" s="18"/>
      <c r="F8" s="20"/>
      <c r="G8" s="18"/>
      <c r="H8" s="18"/>
    </row>
    <row r="9" ht="20" customHeight="1" spans="1:8" x14ac:dyDescent="0.25">
      <c r="A9" s="22"/>
      <c r="B9" s="22"/>
      <c r="C9" s="22"/>
      <c r="D9" s="17"/>
      <c r="E9" s="17"/>
      <c r="F9" s="22"/>
      <c r="G9" s="17"/>
      <c r="H9" s="17"/>
    </row>
    <row r="10" ht="20" customHeight="1" spans="1:8" x14ac:dyDescent="0.25">
      <c r="A10" s="20"/>
      <c r="B10" s="20"/>
      <c r="C10" s="20"/>
      <c r="D10" s="18"/>
      <c r="E10" s="18"/>
      <c r="F10" s="20"/>
      <c r="G10" s="18"/>
      <c r="H10" s="18"/>
    </row>
    <row r="11" ht="20" customHeight="1" spans="1:8" x14ac:dyDescent="0.25">
      <c r="A11" s="22"/>
      <c r="B11" s="22"/>
      <c r="C11" s="22"/>
      <c r="D11" s="17"/>
      <c r="E11" s="17"/>
      <c r="F11" s="22"/>
      <c r="G11" s="17"/>
      <c r="H11" s="17"/>
    </row>
    <row r="12" ht="20" customHeight="1" spans="1:8" x14ac:dyDescent="0.25">
      <c r="A12" s="20"/>
      <c r="B12" s="20"/>
      <c r="C12" s="20"/>
      <c r="D12" s="18"/>
      <c r="E12" s="18"/>
      <c r="F12" s="20"/>
      <c r="G12" s="18"/>
      <c r="H12" s="18"/>
    </row>
    <row r="13" ht="20" customHeight="1" spans="1:8" x14ac:dyDescent="0.25">
      <c r="A13" s="22"/>
      <c r="B13" s="22"/>
      <c r="C13" s="22"/>
      <c r="D13" s="17"/>
      <c r="E13" s="17"/>
      <c r="F13" s="22"/>
      <c r="G13" s="17"/>
      <c r="H13" s="17"/>
    </row>
    <row r="14" ht="20" customHeight="1" spans="1:8" x14ac:dyDescent="0.25">
      <c r="A14" s="20"/>
      <c r="B14" s="20"/>
      <c r="C14" s="20"/>
      <c r="D14" s="18"/>
      <c r="E14" s="18"/>
      <c r="F14" s="20"/>
      <c r="G14" s="18"/>
      <c r="H14" s="18"/>
    </row>
    <row r="15" ht="20" customHeight="1" spans="1:8" x14ac:dyDescent="0.25">
      <c r="A15" s="22"/>
      <c r="B15" s="22"/>
      <c r="C15" s="22"/>
      <c r="D15" s="17"/>
      <c r="E15" s="17"/>
      <c r="F15" s="22"/>
      <c r="G15" s="17"/>
      <c r="H15" s="17"/>
    </row>
    <row r="16" ht="20" customHeight="1" spans="1:8" x14ac:dyDescent="0.25">
      <c r="A16" s="20"/>
      <c r="B16" s="20"/>
      <c r="C16" s="20"/>
      <c r="D16" s="18"/>
      <c r="E16" s="18"/>
      <c r="F16" s="20"/>
      <c r="G16" s="18"/>
      <c r="H16" s="18"/>
    </row>
    <row r="17" ht="20" customHeight="1" spans="1:8" x14ac:dyDescent="0.25">
      <c r="A17" s="22"/>
      <c r="B17" s="22"/>
      <c r="C17" s="22"/>
      <c r="D17" s="17"/>
      <c r="E17" s="17"/>
      <c r="F17" s="22"/>
      <c r="G17" s="17"/>
      <c r="H17" s="17"/>
    </row>
    <row r="18" ht="20" customHeight="1" spans="1:8" x14ac:dyDescent="0.25">
      <c r="A18" s="20"/>
      <c r="B18" s="20"/>
      <c r="C18" s="20"/>
      <c r="D18" s="18"/>
      <c r="E18" s="18"/>
      <c r="F18" s="20"/>
      <c r="G18" s="18"/>
      <c r="H18" s="18"/>
    </row>
    <row r="19" ht="20" customHeight="1" spans="1:8" x14ac:dyDescent="0.25">
      <c r="A19" s="22"/>
      <c r="B19" s="22"/>
      <c r="C19" s="22"/>
      <c r="D19" s="17"/>
      <c r="E19" s="17"/>
      <c r="F19" s="22"/>
      <c r="G19" s="17"/>
      <c r="H19" s="17"/>
    </row>
    <row r="20" ht="20" customHeight="1" spans="1:8" x14ac:dyDescent="0.25">
      <c r="A20" s="20"/>
      <c r="B20" s="20"/>
      <c r="C20" s="20"/>
      <c r="D20" s="18"/>
      <c r="E20" s="18"/>
      <c r="F20" s="20"/>
      <c r="G20" s="18"/>
      <c r="H20" s="18"/>
    </row>
    <row r="21" ht="20" customHeight="1" spans="1:8" x14ac:dyDescent="0.25">
      <c r="A21" s="22"/>
      <c r="B21" s="22"/>
      <c r="C21" s="22"/>
      <c r="D21" s="17"/>
      <c r="E21" s="17"/>
      <c r="F21" s="22"/>
      <c r="G21" s="17"/>
      <c r="H21" s="17"/>
    </row>
    <row r="22" ht="20" customHeight="1" spans="1:8" x14ac:dyDescent="0.25">
      <c r="A22" s="20"/>
      <c r="B22" s="20"/>
      <c r="C22" s="20"/>
      <c r="D22" s="18"/>
      <c r="E22" s="18"/>
      <c r="F22" s="20"/>
      <c r="G22" s="18"/>
      <c r="H22" s="18"/>
    </row>
    <row r="23" ht="20" customHeight="1" spans="1:8" x14ac:dyDescent="0.25">
      <c r="A23" s="22"/>
      <c r="B23" s="22"/>
      <c r="C23" s="22"/>
      <c r="D23" s="17"/>
      <c r="E23" s="17"/>
      <c r="F23" s="22"/>
      <c r="G23" s="17"/>
      <c r="H23" s="17"/>
    </row>
    <row r="24" ht="20" customHeight="1" spans="1:8" x14ac:dyDescent="0.25">
      <c r="A24" s="20"/>
      <c r="B24" s="20"/>
      <c r="C24" s="20"/>
      <c r="D24" s="18"/>
      <c r="E24" s="18"/>
      <c r="F24" s="20"/>
      <c r="G24" s="18"/>
      <c r="H24" s="18"/>
    </row>
    <row r="25" ht="20" customHeight="1" spans="1:8" x14ac:dyDescent="0.25">
      <c r="A25" s="22"/>
      <c r="B25" s="22"/>
      <c r="C25" s="22"/>
      <c r="D25" s="17"/>
      <c r="E25" s="17"/>
      <c r="F25" s="22"/>
      <c r="G25" s="17"/>
      <c r="H25" s="17"/>
    </row>
    <row r="26" ht="20" customHeight="1" spans="1:8" x14ac:dyDescent="0.25">
      <c r="A26" s="20"/>
      <c r="B26" s="20"/>
      <c r="C26" s="20"/>
      <c r="D26" s="18"/>
      <c r="E26" s="18"/>
      <c r="F26" s="20"/>
      <c r="G26" s="18"/>
      <c r="H26" s="18"/>
    </row>
    <row r="27" ht="20" customHeight="1" spans="1:8" x14ac:dyDescent="0.25">
      <c r="A27" s="22"/>
      <c r="B27" s="22"/>
      <c r="C27" s="22"/>
      <c r="D27" s="17"/>
      <c r="E27" s="17"/>
      <c r="F27" s="22"/>
      <c r="G27" s="17"/>
      <c r="H27" s="17"/>
    </row>
    <row r="28" ht="20" customHeight="1" spans="1:8" x14ac:dyDescent="0.25">
      <c r="A28" s="20"/>
      <c r="B28" s="20"/>
      <c r="C28" s="20"/>
      <c r="D28" s="18"/>
      <c r="E28" s="18"/>
      <c r="F28" s="20"/>
      <c r="G28" s="18"/>
      <c r="H28" s="18"/>
    </row>
    <row r="29" ht="20" customHeight="1" spans="1:8" x14ac:dyDescent="0.25">
      <c r="A29" s="22"/>
      <c r="B29" s="22"/>
      <c r="C29" s="22"/>
      <c r="D29" s="17"/>
      <c r="E29" s="17"/>
      <c r="F29" s="22"/>
      <c r="G29" s="17"/>
      <c r="H29" s="17"/>
    </row>
    <row r="30" ht="20" customHeight="1" spans="1:8" x14ac:dyDescent="0.25">
      <c r="A30" s="20"/>
      <c r="B30" s="20"/>
      <c r="C30" s="20"/>
      <c r="D30" s="18"/>
      <c r="E30" s="18"/>
      <c r="F30" s="20"/>
      <c r="G30" s="18"/>
      <c r="H30" s="18"/>
    </row>
    <row r="31" ht="20" customHeight="1" spans="1:8" x14ac:dyDescent="0.25">
      <c r="A31" s="22"/>
      <c r="B31" s="22"/>
      <c r="C31" s="22"/>
      <c r="D31" s="17"/>
      <c r="E31" s="17"/>
      <c r="F31" s="22"/>
      <c r="G31" s="17"/>
      <c r="H31" s="17"/>
    </row>
    <row r="32" ht="20" customHeight="1" spans="1:8" x14ac:dyDescent="0.25">
      <c r="A32" s="20"/>
      <c r="B32" s="20"/>
      <c r="C32" s="20"/>
      <c r="D32" s="18"/>
      <c r="E32" s="18"/>
      <c r="F32" s="20"/>
      <c r="G32" s="18"/>
      <c r="H32" s="18"/>
    </row>
    <row r="33" ht="20" customHeight="1" spans="1:8" x14ac:dyDescent="0.25">
      <c r="A33" s="22"/>
      <c r="B33" s="22"/>
      <c r="C33" s="22"/>
      <c r="D33" s="17"/>
      <c r="E33" s="17"/>
      <c r="F33" s="22"/>
      <c r="G33" s="17"/>
      <c r="H33" s="17"/>
    </row>
    <row r="34" ht="20" customHeight="1" spans="1:8" x14ac:dyDescent="0.25">
      <c r="A34" s="20"/>
      <c r="B34" s="20"/>
      <c r="C34" s="20"/>
      <c r="D34" s="18"/>
      <c r="E34" s="18"/>
      <c r="F34" s="20"/>
      <c r="G34" s="18"/>
      <c r="H34" s="18"/>
    </row>
    <row r="35" ht="20" customHeight="1" spans="1:8" x14ac:dyDescent="0.25">
      <c r="A35" s="22"/>
      <c r="B35" s="22"/>
      <c r="C35" s="22"/>
      <c r="D35" s="17"/>
      <c r="E35" s="17"/>
      <c r="F35" s="22"/>
      <c r="G35" s="17"/>
      <c r="H35" s="17"/>
    </row>
    <row r="36" ht="20" customHeight="1" spans="1:8" x14ac:dyDescent="0.25">
      <c r="A36" s="20"/>
      <c r="B36" s="20"/>
      <c r="C36" s="20"/>
      <c r="D36" s="18"/>
      <c r="E36" s="18"/>
      <c r="F36" s="20"/>
      <c r="G36" s="18"/>
      <c r="H36" s="18"/>
    </row>
    <row r="37" ht="20" customHeight="1" spans="1:8" x14ac:dyDescent="0.25">
      <c r="A37" s="22"/>
      <c r="B37" s="22"/>
      <c r="C37" s="22"/>
      <c r="D37" s="17"/>
      <c r="E37" s="17"/>
      <c r="F37" s="22"/>
      <c r="G37" s="17"/>
      <c r="H37" s="17"/>
    </row>
    <row r="38" ht="20" customHeight="1" spans="1:8" x14ac:dyDescent="0.25">
      <c r="A38" s="20"/>
      <c r="B38" s="20"/>
      <c r="C38" s="20"/>
      <c r="D38" s="18"/>
      <c r="E38" s="18"/>
      <c r="F38" s="20"/>
      <c r="G38" s="18"/>
      <c r="H38" s="18"/>
    </row>
    <row r="39" ht="20" customHeight="1" spans="1:8" x14ac:dyDescent="0.25">
      <c r="A39" s="22"/>
      <c r="B39" s="22"/>
      <c r="C39" s="22"/>
      <c r="D39" s="17"/>
      <c r="E39" s="17"/>
      <c r="F39" s="22"/>
      <c r="G39" s="17"/>
      <c r="H39" s="17"/>
    </row>
    <row r="40" ht="20" customHeight="1" spans="1:8" x14ac:dyDescent="0.25">
      <c r="A40" s="20"/>
      <c r="B40" s="20"/>
      <c r="C40" s="20"/>
      <c r="D40" s="18"/>
      <c r="E40" s="18"/>
      <c r="F40" s="20"/>
      <c r="G40" s="18"/>
      <c r="H40" s="18"/>
    </row>
    <row r="41" ht="20" customHeight="1" spans="1:8" x14ac:dyDescent="0.25">
      <c r="A41" s="22"/>
      <c r="B41" s="22"/>
      <c r="C41" s="22"/>
      <c r="D41" s="17"/>
      <c r="E41" s="17"/>
      <c r="F41" s="22"/>
      <c r="G41" s="17"/>
      <c r="H41" s="17"/>
    </row>
    <row r="42" ht="20" customHeight="1" spans="1:8" x14ac:dyDescent="0.25">
      <c r="A42" s="20"/>
      <c r="B42" s="20"/>
      <c r="C42" s="20"/>
      <c r="D42" s="18"/>
      <c r="E42" s="18"/>
      <c r="F42" s="20"/>
      <c r="G42" s="18"/>
      <c r="H42" s="18"/>
    </row>
    <row r="43" ht="20" customHeight="1" spans="1:8" x14ac:dyDescent="0.25">
      <c r="A43" s="22"/>
      <c r="B43" s="22"/>
      <c r="C43" s="22"/>
      <c r="D43" s="17"/>
      <c r="E43" s="17"/>
      <c r="F43" s="22"/>
      <c r="G43" s="17"/>
      <c r="H43" s="17"/>
    </row>
    <row r="44" ht="20" customHeight="1" spans="1:8" x14ac:dyDescent="0.25">
      <c r="A44" s="20"/>
      <c r="B44" s="20"/>
      <c r="C44" s="20"/>
      <c r="D44" s="18"/>
      <c r="E44" s="18"/>
      <c r="F44" s="20"/>
      <c r="G44" s="18"/>
      <c r="H44" s="18"/>
    </row>
    <row r="45" ht="20" customHeight="1" spans="1:8" x14ac:dyDescent="0.25">
      <c r="A45" s="22"/>
      <c r="B45" s="22"/>
      <c r="C45" s="22"/>
      <c r="D45" s="17"/>
      <c r="E45" s="17"/>
      <c r="F45" s="22"/>
      <c r="G45" s="17"/>
      <c r="H45" s="17"/>
    </row>
    <row r="46" ht="20" customHeight="1" spans="1:8" x14ac:dyDescent="0.25">
      <c r="A46" s="20"/>
      <c r="B46" s="20"/>
      <c r="C46" s="20"/>
      <c r="D46" s="18"/>
      <c r="E46" s="18"/>
      <c r="F46" s="20"/>
      <c r="G46" s="18"/>
      <c r="H46" s="18"/>
    </row>
    <row r="47" ht="20" customHeight="1" spans="1:8" x14ac:dyDescent="0.25">
      <c r="A47" s="22"/>
      <c r="B47" s="22"/>
      <c r="C47" s="22"/>
      <c r="D47" s="17"/>
      <c r="E47" s="17"/>
      <c r="F47" s="22"/>
      <c r="G47" s="17"/>
      <c r="H47" s="17"/>
    </row>
    <row r="48" ht="20" customHeight="1" spans="1:8" x14ac:dyDescent="0.25">
      <c r="A48" s="20"/>
      <c r="B48" s="20"/>
      <c r="C48" s="20"/>
      <c r="D48" s="18"/>
      <c r="E48" s="18"/>
      <c r="F48" s="20"/>
      <c r="G48" s="18"/>
      <c r="H48" s="18"/>
    </row>
    <row r="49" ht="20" customHeight="1" spans="1:8" x14ac:dyDescent="0.25">
      <c r="A49" s="22"/>
      <c r="B49" s="22"/>
      <c r="C49" s="22"/>
      <c r="D49" s="17"/>
      <c r="E49" s="17"/>
      <c r="F49" s="22"/>
      <c r="G49" s="17"/>
      <c r="H49" s="17"/>
    </row>
    <row r="50" ht="20" customHeight="1" spans="1:8" x14ac:dyDescent="0.25">
      <c r="A50" s="20"/>
      <c r="B50" s="20"/>
      <c r="C50" s="20"/>
      <c r="D50" s="18"/>
      <c r="E50" s="18"/>
      <c r="F50" s="20"/>
      <c r="G50" s="18"/>
      <c r="H50" s="18"/>
    </row>
    <row r="51" ht="20" customHeight="1" spans="1:8" x14ac:dyDescent="0.25">
      <c r="A51" s="22"/>
      <c r="B51" s="22"/>
      <c r="C51" s="22"/>
      <c r="D51" s="17"/>
      <c r="E51" s="17"/>
      <c r="F51" s="22"/>
      <c r="G51" s="17"/>
      <c r="H51" s="17"/>
    </row>
    <row r="52" ht="20" customHeight="1" spans="1:8" x14ac:dyDescent="0.25">
      <c r="A52" s="20"/>
      <c r="B52" s="20"/>
      <c r="C52" s="20"/>
      <c r="D52" s="18"/>
      <c r="E52" s="18"/>
      <c r="F52" s="20"/>
      <c r="G52" s="18"/>
      <c r="H52" s="18"/>
    </row>
    <row r="53" ht="20" customHeight="1" spans="1:8" x14ac:dyDescent="0.25">
      <c r="A53" s="22"/>
      <c r="B53" s="22"/>
      <c r="C53" s="22"/>
      <c r="D53" s="17"/>
      <c r="E53" s="17"/>
      <c r="F53" s="22"/>
      <c r="G53" s="17"/>
      <c r="H53" s="17"/>
    </row>
    <row r="54" ht="20" customHeight="1" spans="1:8" x14ac:dyDescent="0.25">
      <c r="A54" s="20"/>
      <c r="B54" s="20"/>
      <c r="C54" s="20"/>
      <c r="D54" s="18"/>
      <c r="E54" s="18"/>
      <c r="F54" s="20"/>
      <c r="G54" s="18"/>
      <c r="H54" s="18"/>
    </row>
    <row r="55" ht="20" customHeight="1" spans="1:8" x14ac:dyDescent="0.25">
      <c r="A55" s="22"/>
      <c r="B55" s="22"/>
      <c r="C55" s="22"/>
      <c r="D55" s="17"/>
      <c r="E55" s="17"/>
      <c r="F55" s="22"/>
      <c r="G55" s="17"/>
      <c r="H55" s="17"/>
    </row>
    <row r="56" ht="20" customHeight="1" spans="1:8" x14ac:dyDescent="0.25">
      <c r="A56" s="20"/>
      <c r="B56" s="20"/>
      <c r="C56" s="20"/>
      <c r="D56" s="18"/>
      <c r="E56" s="18"/>
      <c r="F56" s="20"/>
      <c r="G56" s="18"/>
      <c r="H56" s="18"/>
    </row>
    <row r="57" ht="20" customHeight="1" spans="1:8" x14ac:dyDescent="0.25">
      <c r="A57" s="22"/>
      <c r="B57" s="22"/>
      <c r="C57" s="22"/>
      <c r="D57" s="17"/>
      <c r="E57" s="17"/>
      <c r="F57" s="22"/>
      <c r="G57" s="17"/>
      <c r="H57" s="17"/>
    </row>
  </sheetData>
  <conditionalFormatting sqref="E2:E57">
    <cfRule type="containsText" dxfId="4" priority="1">
      <formula>NOT(ISERROR(SEARCH("Não",E2)))</formula>
    </cfRule>
  </conditionalFormatting>
  <conditionalFormatting sqref="E2:E57">
    <cfRule type="containsText" dxfId="5" priority="2">
      <formula>NOT(ISERROR(SEARCH("Sim",E2)))</formula>
    </cfRule>
  </conditionalFormatting>
  <dataValidations count="8">
    <dataValidation type="list" allowBlank="1" showErrorMessage="1" errorStyle="warning" errorTitle="Valor inválido" error="Por favor seleccione um valor da lista." sqref="C10:C57">
      <formula1>"Todos os colaboradores,Direção e administração,Tecnologias de informação,Operações,Financeiro,Recursos humanos,Comercial,Jurídico,Comunicação,Outro"</formula1>
    </dataValidation>
    <dataValidation type="list" allowBlank="1" showErrorMessage="1" errorStyle="warning" errorTitle="Valor inválido" error="Por favor seleccione um valor da lista." sqref="C2:C57">
      <formula1>"Todos os colaboradores,Direção e administração,Tecnologias de informação,Operações,Financeiro,Recursos humanos,Comercial,Jurídico,Comunicação,Outro"</formula1>
    </dataValidation>
    <dataValidation type="list" allowBlank="1" showErrorMessage="1" errorStyle="warning" errorTitle="Valor inválido" error="Por favor seleccione um valor da lista." sqref="E10:E57">
      <formula1>"Sim,Não,Justificado"</formula1>
    </dataValidation>
    <dataValidation type="list" allowBlank="1" showErrorMessage="1" errorStyle="warning" errorTitle="Valor inválido" error="Por favor seleccione um valor da lista." sqref="E2:E57">
      <formula1>"Sim,Não,Justificado"</formula1>
    </dataValidation>
    <dataValidation type="list" allowBlank="1" showErrorMessage="1" errorStyle="warning" errorTitle="Valor inválido" error="Por favor seleccione um valor da lista." sqref="F10:F57">
      <formula1>"1-Muito insatisfeito,2-Insatisfeito,3-Neutro,4-Satisfeito,5-Muito satisfeito"</formula1>
    </dataValidation>
    <dataValidation type="list" allowBlank="1" showErrorMessage="1" errorStyle="warning" errorTitle="Valor inválido" error="Por favor seleccione um valor da lista." sqref="F2:F57">
      <formula1>"1-Muito insatisfeito,2-Insatisfeito,3-Neutro,4-Satisfeito,5-Muito satisfeito"</formula1>
    </dataValidation>
    <dataValidation type="list" allowBlank="1" showErrorMessage="1" errorStyle="warning" errorTitle="Valor inválido" error="Por favor seleccione um valor da lista." sqref="H10:H57">
      <formula1>"Sim,Não,Pendente"</formula1>
    </dataValidation>
    <dataValidation type="list" allowBlank="1" showErrorMessage="1" errorStyle="warning" errorTitle="Valor inválido" error="Por favor seleccione um valor da lista." sqref="H2:H57">
      <formula1>"Sim,Não,Pendente"</formula1>
    </dataValidation>
  </dataValidation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organização]&amp;R&amp;"Calibri"&amp;10&amp;KA0A0A0Registo de participação</oddHeader>
    <oddFooter>&amp;C&amp;"Calibri"&amp;10&amp;KA0A0A0Confidencial  |  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FormatPr defaultRowHeight="15" outlineLevelRow="0" outlineLevelCol="0" x14ac:dyDescent="55"/>
  <cols>
    <col min="1" max="1" width="35" customWidth="1"/>
    <col min="2" max="4" width="20" customWidth="1"/>
  </cols>
  <sheetData>
    <row r="1" ht="32" customHeight="1" spans="1:4" x14ac:dyDescent="0.25">
      <c r="A1" s="24" t="s">
        <v>98</v>
      </c>
      <c r="B1" s="24"/>
      <c r="C1" s="24"/>
      <c r="D1" s="24"/>
    </row>
    <row r="3" ht="22" customHeight="1" spans="1:4" x14ac:dyDescent="0.25">
      <c r="A3" s="25" t="s">
        <v>99</v>
      </c>
      <c r="B3" s="25"/>
      <c r="C3" s="25"/>
      <c r="D3" s="25"/>
    </row>
    <row r="4" ht="20" customHeight="1" spans="1:4" x14ac:dyDescent="0.25">
      <c r="A4" s="26" t="s">
        <v>100</v>
      </c>
      <c r="B4" s="27">
        <f>COUNTA('Calendário de formação'!A2:A28)</f>
      </c>
    </row>
    <row r="5" ht="20" customHeight="1" spans="1:4" x14ac:dyDescent="0.25">
      <c r="A5" s="26" t="s">
        <v>101</v>
      </c>
      <c r="B5" s="27">
        <f>COUNTIF('Calendário de formação'!I2:I28,"Concluída")</f>
      </c>
    </row>
    <row r="6" ht="20" customHeight="1" spans="1:4" x14ac:dyDescent="0.25">
      <c r="A6" s="26" t="s">
        <v>102</v>
      </c>
      <c r="B6" s="27">
        <f>COUNTIF('Calendário de formação'!I2:I28,"Cancelada")</f>
      </c>
    </row>
    <row r="7" ht="20" customHeight="1" spans="1:4" x14ac:dyDescent="0.25">
      <c r="A7" s="26" t="s">
        <v>103</v>
      </c>
      <c r="B7" s="27">
        <f>COUNTIFS('Calendário de formação'!I2:I28,"Agendada")+COUNTIFS('Calendário de formação'!I2:I28,"Planeada")</f>
      </c>
    </row>
    <row r="8" ht="20" customHeight="1" spans="1:4" x14ac:dyDescent="0.25">
      <c r="A8" s="26" t="s">
        <v>104</v>
      </c>
      <c r="B8" s="27">
        <f>SUM('Calendário de formação'!F2:F28)</f>
      </c>
    </row>
    <row r="9" ht="20" customHeight="1" spans="1:4" x14ac:dyDescent="0.25">
      <c r="A9" s="26" t="s">
        <v>105</v>
      </c>
      <c r="B9" s="28">
        <f>SUM('Calendário de formação'!H2:H28)</f>
      </c>
    </row>
    <row r="11" ht="28" customHeight="1" spans="1:4" x14ac:dyDescent="0.25">
      <c r="A11" s="7" t="s">
        <v>106</v>
      </c>
      <c r="B11" s="7" t="s">
        <v>107</v>
      </c>
      <c r="C11" s="7" t="s">
        <v>108</v>
      </c>
      <c r="D11" s="7" t="s">
        <v>109</v>
      </c>
    </row>
    <row r="12" ht="20" customHeight="1" spans="1:4" x14ac:dyDescent="0.25">
      <c r="A12" s="29" t="s">
        <v>43</v>
      </c>
      <c r="B12" s="18">
        <f>COUNTIF('Registo de participação'!C2:C57,"Direção e administração")</f>
      </c>
      <c r="C12" s="18">
        <f>COUNTIFS('Registo de participação'!C2:C57,"Direção e administração",'Registo de participação'!E2:E57,"Sim")</f>
      </c>
      <c r="D12" s="30">
        <f>IF(B12=0,"",C12/B12)</f>
      </c>
    </row>
    <row r="13" ht="20" customHeight="1" spans="1:4" x14ac:dyDescent="0.25">
      <c r="A13" s="31" t="s">
        <v>57</v>
      </c>
      <c r="B13" s="17">
        <f>COUNTIF('Registo de participação'!C2:C57,"Tecnologias de informação")</f>
      </c>
      <c r="C13" s="17">
        <f>COUNTIFS('Registo de participação'!C2:C57,"Tecnologias de informação",'Registo de participação'!E2:E57,"Sim")</f>
      </c>
      <c r="D13" s="32">
        <f>IF(B13=0,"",C13/B13)</f>
      </c>
    </row>
    <row r="14" ht="20" customHeight="1" spans="1:4" x14ac:dyDescent="0.25">
      <c r="A14" s="29" t="s">
        <v>110</v>
      </c>
      <c r="B14" s="18">
        <f>COUNTIF('Registo de participação'!C2:C57,"Operações")</f>
      </c>
      <c r="C14" s="18">
        <f>COUNTIFS('Registo de participação'!C2:C57,"Operações",'Registo de participação'!E2:E57,"Sim")</f>
      </c>
      <c r="D14" s="30">
        <f>IF(B14=0,"",C14/B14)</f>
      </c>
    </row>
    <row r="15" ht="20" customHeight="1" spans="1:4" x14ac:dyDescent="0.25">
      <c r="A15" s="31" t="s">
        <v>94</v>
      </c>
      <c r="B15" s="17">
        <f>COUNTIF('Registo de participação'!C2:C57,"Financeiro")</f>
      </c>
      <c r="C15" s="17">
        <f>COUNTIFS('Registo de participação'!C2:C57,"Financeiro",'Registo de participação'!E2:E57,"Sim")</f>
      </c>
      <c r="D15" s="32">
        <f>IF(B15=0,"",C15/B15)</f>
      </c>
    </row>
    <row r="16" ht="20" customHeight="1" spans="1:4" x14ac:dyDescent="0.25">
      <c r="A16" s="29" t="s">
        <v>111</v>
      </c>
      <c r="B16" s="18">
        <f>COUNTIF('Registo de participação'!C2:C57,"Recursos humanos")</f>
      </c>
      <c r="C16" s="18">
        <f>COUNTIFS('Registo de participação'!C2:C57,"Recursos humanos",'Registo de participação'!E2:E57,"Sim")</f>
      </c>
      <c r="D16" s="30">
        <f>IF(B16=0,"",C16/B16)</f>
      </c>
    </row>
    <row r="17" ht="20" customHeight="1" spans="1:4" x14ac:dyDescent="0.25">
      <c r="A17" s="31" t="s">
        <v>97</v>
      </c>
      <c r="B17" s="17">
        <f>COUNTIF('Registo de participação'!C2:C57,"Comercial")</f>
      </c>
      <c r="C17" s="17">
        <f>COUNTIFS('Registo de participação'!C2:C57,"Comercial",'Registo de participação'!E2:E57,"Sim")</f>
      </c>
      <c r="D17" s="32">
        <f>IF(B17=0,"",C17/B17)</f>
      </c>
    </row>
    <row r="18" ht="20" customHeight="1" spans="1:4" x14ac:dyDescent="0.25">
      <c r="A18" s="29" t="s">
        <v>112</v>
      </c>
      <c r="B18" s="18">
        <f>COUNTIF('Registo de participação'!C2:C57,"Jurídico")</f>
      </c>
      <c r="C18" s="18">
        <f>COUNTIFS('Registo de participação'!C2:C57,"Jurídico",'Registo de participação'!E2:E57,"Sim")</f>
      </c>
      <c r="D18" s="30">
        <f>IF(B18=0,"",C18/B18)</f>
      </c>
    </row>
    <row r="19" ht="20" customHeight="1" spans="1:4" x14ac:dyDescent="0.25">
      <c r="A19" s="31" t="s">
        <v>113</v>
      </c>
      <c r="B19" s="17">
        <f>COUNTIF('Registo de participação'!C2:C57,"Outro")</f>
      </c>
      <c r="C19" s="17">
        <f>COUNTIFS('Registo de participação'!C2:C57,"Outro",'Registo de participação'!E2:E57,"Sim")</f>
      </c>
      <c r="D19" s="32">
        <f>IF(B19=0,"",C19/B19)</f>
      </c>
    </row>
    <row r="21" ht="18" customHeight="1" spans="1:4" x14ac:dyDescent="0.25">
      <c r="A21" s="33" t="s">
        <v>114</v>
      </c>
      <c r="B21" s="33"/>
      <c r="C21" s="33"/>
      <c r="D21" s="33"/>
    </row>
  </sheetData>
  <mergeCells count="3">
    <mergeCell ref="A1:D1"/>
    <mergeCell ref="A3:D3"/>
    <mergeCell ref="A21:D21"/>
  </mergeCells>
  <pageMargins left="0.5" right="0.5" top="0.75" bottom="0.75" header="0.3" footer="0.3"/>
  <pageSetup paperSize="9" orientation="landscape" fitToWidth="1" fitToHeight="0"/>
  <headerFooter>
    <oddHeader>&amp;L&amp;"Calibri,Bold"&amp;10&amp;K1E3A8A[Nome da organização]&amp;R&amp;"Calibri"&amp;10&amp;KA0A0A0Dashboard</oddHeader>
    <oddFooter>&amp;C&amp;"Calibri"&amp;10&amp;KA0A0A0Confidencial  | 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Instruções</vt:lpstr>
      <vt:lpstr>Calendário de formação</vt:lpstr>
      <vt:lpstr>Registo de participação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NIS2 Portugal</dc:creator>
  <dc:title/>
  <dc:subject/>
  <dc:description/>
  <cp:keywords/>
  <cp:category/>
  <cp:lastModifiedBy>NIS2 Portugal</cp:lastModifiedBy>
  <dcterms:created xsi:type="dcterms:W3CDTF">2026-03-18T13:34:01Z</dcterms:created>
  <dcterms:modified xsi:type="dcterms:W3CDTF">2026-03-18T13:34:01Z</dcterms:modified>
</cp:coreProperties>
</file>