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ções" state="visible" r:id="rId4"/>
    <sheet sheetId="2" name="Registo NC" state="visible" r:id="rId5"/>
    <sheet sheetId="3" name="Análise de causa raiz" state="visible" r:id="rId6"/>
    <sheet sheetId="4" name="Estatísticas" state="visible" r:id="rId7"/>
  </sheets>
  <definedNames>
    <definedName name="_xlnm.Print_Area" localSheetId="0">'Instruções'!$A1:$A50</definedName>
    <definedName name="_xlnm.Print_Area" localSheetId="1">'Registo NC'!$A1:$K31</definedName>
    <definedName name="_xlnm.Print_Area" localSheetId="2">'Análise de causa raiz'!$A1:$G25</definedName>
    <definedName name="_xlnm.Print_Area" localSheetId="3">'Estatísticas'!$A1:$D31</definedName>
  </definedNames>
  <calcPr calcId="171027"/>
</workbook>
</file>

<file path=xl/sharedStrings.xml><?xml version="1.0" encoding="utf-8"?>
<sst xmlns="http://schemas.openxmlformats.org/spreadsheetml/2006/main" count="138" uniqueCount="108">
  <si>
    <t>Registo de não conformidades NIS2 - Instruções</t>
  </si>
  <si>
    <t>Este registo documenta as não conformidades identificadas no âmbito da gestão de cibersegurança,</t>
  </si>
  <si>
    <t>conforme exigido pelo Art. 27.º do DL 125/2025 (transposição da Diretiva NIS2).</t>
  </si>
  <si>
    <t/>
  </si>
  <si>
    <t>Enquadramento legal:</t>
  </si>
  <si>
    <t>• Art. 27.º DL 125/2025 - Medidas de gestão de risco de cibersegurança</t>
  </si>
  <si>
    <t>• Art. 30.º DL 125/2025 - Revisão e melhoria contínua das medidas implementadas</t>
  </si>
  <si>
    <t>• Art. 35.º DL 125/2025 - Auditorias de cibersegurança e conformidade</t>
  </si>
  <si>
    <t>Classificação de não conformidades:</t>
  </si>
  <si>
    <t>• Maior: falha significativa que compromete o sistema de gestão ou requisito legal; requer ação corretiva urgente</t>
  </si>
  <si>
    <t>• Menor: desvio pontual sem impacto sistemático; requer ação corretiva num prazo razoável</t>
  </si>
  <si>
    <t>• Observação: potencial melhoria identificada; não constitui incumprimento mas recomenda-se atenção</t>
  </si>
  <si>
    <t>Processo de gestão de NC:</t>
  </si>
  <si>
    <t>1. Deteção: identificação da não conformidade por qualquer meio (auditoria, incidente, inspeção)</t>
  </si>
  <si>
    <t>2. Registo: documentação na folha "Registo NC" com todos os campos preenchidos</t>
  </si>
  <si>
    <t>3. Análise: identificação da causa raiz na folha "Análise de causa raiz"</t>
  </si>
  <si>
    <t>4. Correção: definição e implementação de ação corretiva (ver ficheiro "Plano de ações corretivas")</t>
  </si>
  <si>
    <t>5. Verificação: confirmação da eficácia da correção</t>
  </si>
  <si>
    <t>6. Encerramento: encerramento formal da NC após verificação positiva</t>
  </si>
  <si>
    <t>Formato do ID: NC-AAAA-NNN (ex: NC-2026-001)</t>
  </si>
  <si>
    <t>Prazo máximo para resposta a NC Maior: 30 dias corridos</t>
  </si>
  <si>
    <t>Prazo máximo para resposta a NC Menor: 90 dias corridos</t>
  </si>
  <si>
    <t>Legenda de cores:</t>
  </si>
  <si>
    <t>Campos obrigatórios</t>
  </si>
  <si>
    <t>Campos calculados (não editar)</t>
  </si>
  <si>
    <t>Campos opcionais</t>
  </si>
  <si>
    <t>ID (NC-AAAA-NNN)</t>
  </si>
  <si>
    <t>Data de deteção</t>
  </si>
  <si>
    <t>Origem</t>
  </si>
  <si>
    <t>Descrição da não conformidade</t>
  </si>
  <si>
    <t>Classificação</t>
  </si>
  <si>
    <t>Referência (artigo DL 125/2025 ou controlo)</t>
  </si>
  <si>
    <t>Área afetada</t>
  </si>
  <si>
    <t>Responsável pela correção</t>
  </si>
  <si>
    <t>Prazo de correção</t>
  </si>
  <si>
    <t>Estado</t>
  </si>
  <si>
    <t>Data de encerramento</t>
  </si>
  <si>
    <t>NC-2026-001</t>
  </si>
  <si>
    <t>Auditoria interna</t>
  </si>
  <si>
    <t>Política de gestão de acessos não revista nos últimos 12 meses. Contas de utilizadores com privilégios excessivos identificadas.</t>
  </si>
  <si>
    <t>Maior</t>
  </si>
  <si>
    <t>Art. 27.º alínea d) DL 125/2025</t>
  </si>
  <si>
    <t>Tecnologias de informação</t>
  </si>
  <si>
    <t>Responsável TI</t>
  </si>
  <si>
    <t>Em correção</t>
  </si>
  <si>
    <t>NC-2026-002</t>
  </si>
  <si>
    <t>Registo de incidentes de segurança incompleto: 3 incidentes dos últimos 6 meses sem documentação de causa raiz.</t>
  </si>
  <si>
    <t>Menor</t>
  </si>
  <si>
    <t>Art. 40.º DL 125/2025</t>
  </si>
  <si>
    <t>Operações</t>
  </si>
  <si>
    <t>CISO</t>
  </si>
  <si>
    <t>Aberta</t>
  </si>
  <si>
    <t>NC-2026-003</t>
  </si>
  <si>
    <t>Incidente de segurança</t>
  </si>
  <si>
    <t>Ausência de procedimento documentado para gestão de fornecedores terceiros com acesso a sistemas críticos.</t>
  </si>
  <si>
    <t>Art. 27.º alínea f) DL 125/2025</t>
  </si>
  <si>
    <t>Direção geral</t>
  </si>
  <si>
    <t>Diretor de operações</t>
  </si>
  <si>
    <t>Em análise</t>
  </si>
  <si>
    <t>NC-2026-004</t>
  </si>
  <si>
    <t>Revisão interna</t>
  </si>
  <si>
    <t>Plano de continuidade de negócio não testado no último ano. Ausência de registo de exercícios de simulação.</t>
  </si>
  <si>
    <t>Art. 27.º alínea c) DL 125/2025</t>
  </si>
  <si>
    <t>NC-2025-018</t>
  </si>
  <si>
    <t>Auditoria externa</t>
  </si>
  <si>
    <t>Ausência de programa formal de formação em cibersegurança para o órgão de gestão.</t>
  </si>
  <si>
    <t>Art. 25.º DL 125/2025</t>
  </si>
  <si>
    <t>Recursos humanos</t>
  </si>
  <si>
    <t>Diretor de RH</t>
  </si>
  <si>
    <t>Encerrada</t>
  </si>
  <si>
    <t>ID NC</t>
  </si>
  <si>
    <t>Método de análise</t>
  </si>
  <si>
    <t>Causa raiz identificada</t>
  </si>
  <si>
    <t>Ação corretiva proposta</t>
  </si>
  <si>
    <t>Responsável</t>
  </si>
  <si>
    <t>Prazo</t>
  </si>
  <si>
    <t>Eficácia verificada</t>
  </si>
  <si>
    <t>5 Porquês</t>
  </si>
  <si>
    <t>Porquê 1: contas com privilégios excessivos. P2: processo de revisão de acessos não formalizado. P3: ausência de política de gestão de identidades e acessos (IAM). P4: responsabilidade não claramente atribuída. P5: falta de recursos dedicados à segurança da informação.</t>
  </si>
  <si>
    <t>Elaborar e aprovar política de gestão de identidades e acessos (IAM). Implementar revisão trimestral de acessos. Designar responsável pelo processo IAM.</t>
  </si>
  <si>
    <t>Por verificar</t>
  </si>
  <si>
    <t>Diagrama de Ishikawa (espinha de peixe)</t>
  </si>
  <si>
    <t>Causa raiz: inexistência de procedimento documentado para registo e análise de causa raiz de incidentes. Fatores contribuintes: falta de formação da equipa, pressão de tempo na resposta a incidentes, ferramenta de registo inadequada.</t>
  </si>
  <si>
    <t>Criar template de registo de incidentes com campo obrigatório de causa raiz. Formação da equipa de resposta a incidentes. Implementar ferramenta ITSM adequada.</t>
  </si>
  <si>
    <t>Ausência de política formal de gestão de fornecedores terceiros com acesso a sistemas. A organização cresceu rapidamente e os processos de segurança não acompanharam o ritmo. Falta de consciencialização sobre requisitos da NIS2.</t>
  </si>
  <si>
    <t>Elaborar política de gestão de fornecedores e terceiros. Implementar processo de avaliação de risco de fornecedores. Incluir cláusulas de segurança em contratos.</t>
  </si>
  <si>
    <t>Inexistência de orçamento e plano formal de formação em cibersegurança para o órgão de gestão. Ausência de consciencialização sobre obrigatoriedade legal (Art. 25.º DL 125/2025).</t>
  </si>
  <si>
    <t>Elaborar plano de formação anual para o órgão de gestão. Agendar sessão de formação sobre DL 125/2025 e responsabilidades. Alocar orçamento para formações externas certificadas.</t>
  </si>
  <si>
    <t>Sim</t>
  </si>
  <si>
    <t>Estatísticas de não conformidades - NIS2</t>
  </si>
  <si>
    <t>Não conformidades por classificação</t>
  </si>
  <si>
    <t>NC Maiores</t>
  </si>
  <si>
    <t>NC Menores</t>
  </si>
  <si>
    <t>Observações</t>
  </si>
  <si>
    <t>Total</t>
  </si>
  <si>
    <t>Não conformidades por estado</t>
  </si>
  <si>
    <t>Abertas</t>
  </si>
  <si>
    <t>Em verificação</t>
  </si>
  <si>
    <t>Encerradas</t>
  </si>
  <si>
    <t>Canceladas</t>
  </si>
  <si>
    <t>Não conformidades por origem</t>
  </si>
  <si>
    <t>Inspeção regulatória</t>
  </si>
  <si>
    <t>Outro</t>
  </si>
  <si>
    <t>Eficácia das ações corretivas</t>
  </si>
  <si>
    <t>Eficazes</t>
  </si>
  <si>
    <t>Parcialmente eficazes</t>
  </si>
  <si>
    <t>Ineficazes</t>
  </si>
  <si>
    <t>Nota: os valores são calculados automaticamente a partir dos dados dos outros separadores.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</si>
</sst>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sz val="11"/>
      <name val="Calibri"/>
    </font>
    <font>
      <b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  <font>
      <b/>
      <color rgb="FFFFFFFF"/>
      <sz val="11"/>
      <name val="Calibri"/>
    </font>
    <font>
      <color rgb="FF9ca3af"/>
      <sz val="1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FFF00"/>
      </patternFill>
    </fill>
    <fill>
      <patternFill patternType="solid">
        <fgColor rgb="FFBFEFFF"/>
      </patternFill>
    </fill>
    <fill>
      <patternFill patternType="solid">
        <fgColor rgb="FFEDEDED"/>
      </patternFill>
    </fill>
    <fill>
      <patternFill patternType="solid">
        <fgColor rgb="FFFFFFFF"/>
      </patternFill>
    </fill>
    <fill>
      <patternFill patternType="solid">
        <fgColor rgb="FFf3f4f6"/>
      </patternFill>
    </fill>
    <fill>
      <patternFill patternType="solid">
        <fgColor rgb="FFdbeafe"/>
      </patternFill>
    </fill>
    <fill>
      <patternFill patternType="solid">
        <fgColor rgb="FFdc2626"/>
      </patternFill>
    </fill>
    <fill>
      <patternFill patternType="solid">
        <fgColor rgb="FFf97316"/>
      </patternFill>
    </fill>
    <fill>
      <patternFill patternType="solid">
        <fgColor rgb="FFeab308"/>
      </patternFill>
    </fill>
    <fill>
      <patternFill patternType="solid">
        <fgColor rgb="FF16a34a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D1D5DB"/>
      </left>
      <right style="hair">
        <color rgb="FFD1D5DB"/>
      </right>
      <top style="hair">
        <color rgb="FFD1D5DB"/>
      </top>
      <bottom style="hair">
        <color rgb="FFD1D5D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top" wrapText="1"/>
    </xf>
    <xf numFmtId="164" fontId="2" fillId="6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7" borderId="2" xfId="0" applyFont="1" applyFill="1" applyBorder="1" applyAlignment="1">
      <alignment vertical="top" wrapText="1"/>
    </xf>
    <xf numFmtId="164" fontId="2" fillId="7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2" fillId="0" borderId="0" xfId="0" applyFont="1"/>
    <xf numFmtId="0" fontId="6" fillId="9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9"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f97316"/>
          <bgColor rgb="FFf97316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color rgb="FF374151"/>
      </font>
      <fill>
        <patternFill patternType="solid">
          <fgColor rgb="FFFEF08A"/>
          <bgColor rgb="FFFEF08A"/>
        </patternFill>
      </fill>
    </dxf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  <dxf>
      <font>
        <b/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f97316"/>
          <bgColor rgb="FFf973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2"/>
  <sheetFormatPr defaultRowHeight="15" outlineLevelRow="0" outlineLevelCol="0" x14ac:dyDescent="55"/>
  <cols>
    <col min="1" max="1" width="80" customWidth="1"/>
  </cols>
  <sheetData>
    <row r="1" ht="32" customHeight="1" spans="1:1" x14ac:dyDescent="0.25">
      <c r="A1" s="1" t="s">
        <v>0</v>
      </c>
    </row>
    <row r="3" ht="18" customHeight="1" spans="1:1" x14ac:dyDescent="0.25">
      <c r="A3" s="2" t="s">
        <v>1</v>
      </c>
    </row>
    <row r="4" ht="18" customHeight="1" spans="1:1" x14ac:dyDescent="0.25">
      <c r="A4" s="2" t="s">
        <v>2</v>
      </c>
    </row>
    <row r="5" ht="18" customHeight="1" spans="1:1" x14ac:dyDescent="0.25">
      <c r="A5" s="2" t="s">
        <v>3</v>
      </c>
    </row>
    <row r="6" ht="18" customHeight="1" spans="1:1" x14ac:dyDescent="0.25">
      <c r="A6" s="2" t="s">
        <v>4</v>
      </c>
    </row>
    <row r="7" ht="18" customHeight="1" spans="1:1" x14ac:dyDescent="0.25">
      <c r="A7" s="2" t="s">
        <v>5</v>
      </c>
    </row>
    <row r="8" ht="18" customHeight="1" spans="1:1" x14ac:dyDescent="0.25">
      <c r="A8" s="2" t="s">
        <v>6</v>
      </c>
    </row>
    <row r="9" ht="18" customHeight="1" spans="1:1" x14ac:dyDescent="0.25">
      <c r="A9" s="2" t="s">
        <v>7</v>
      </c>
    </row>
    <row r="10" ht="18" customHeight="1" spans="1:1" x14ac:dyDescent="0.25">
      <c r="A10" s="2" t="s">
        <v>3</v>
      </c>
    </row>
    <row r="11" ht="18" customHeight="1" spans="1:1" x14ac:dyDescent="0.25">
      <c r="A11" s="2" t="s">
        <v>8</v>
      </c>
    </row>
    <row r="12" ht="18" customHeight="1" spans="1:1" x14ac:dyDescent="0.25">
      <c r="A12" s="2" t="s">
        <v>9</v>
      </c>
    </row>
    <row r="13" ht="18" customHeight="1" spans="1:1" x14ac:dyDescent="0.25">
      <c r="A13" s="2" t="s">
        <v>10</v>
      </c>
    </row>
    <row r="14" ht="18" customHeight="1" spans="1:1" x14ac:dyDescent="0.25">
      <c r="A14" s="2" t="s">
        <v>11</v>
      </c>
    </row>
    <row r="15" ht="18" customHeight="1" spans="1:1" x14ac:dyDescent="0.25">
      <c r="A15" s="2" t="s">
        <v>3</v>
      </c>
    </row>
    <row r="16" ht="18" customHeight="1" spans="1:1" x14ac:dyDescent="0.25">
      <c r="A16" s="2" t="s">
        <v>12</v>
      </c>
    </row>
    <row r="17" ht="18" customHeight="1" spans="1:1" x14ac:dyDescent="0.25">
      <c r="A17" s="2" t="s">
        <v>13</v>
      </c>
    </row>
    <row r="18" ht="18" customHeight="1" spans="1:1" x14ac:dyDescent="0.25">
      <c r="A18" s="2" t="s">
        <v>14</v>
      </c>
    </row>
    <row r="19" ht="18" customHeight="1" spans="1:1" x14ac:dyDescent="0.25">
      <c r="A19" s="2" t="s">
        <v>15</v>
      </c>
    </row>
    <row r="20" ht="18" customHeight="1" spans="1:1" x14ac:dyDescent="0.25">
      <c r="A20" s="2" t="s">
        <v>16</v>
      </c>
    </row>
    <row r="21" ht="18" customHeight="1" spans="1:1" x14ac:dyDescent="0.25">
      <c r="A21" s="2" t="s">
        <v>17</v>
      </c>
    </row>
    <row r="22" ht="18" customHeight="1" spans="1:1" x14ac:dyDescent="0.25">
      <c r="A22" s="2" t="s">
        <v>18</v>
      </c>
    </row>
    <row r="23" ht="18" customHeight="1" spans="1:1" x14ac:dyDescent="0.25">
      <c r="A23" s="2" t="s">
        <v>3</v>
      </c>
    </row>
    <row r="24" ht="18" customHeight="1" spans="1:1" x14ac:dyDescent="0.25">
      <c r="A24" s="2" t="s">
        <v>19</v>
      </c>
    </row>
    <row r="25" ht="18" customHeight="1" spans="1:1" x14ac:dyDescent="0.25">
      <c r="A25" s="2" t="s">
        <v>3</v>
      </c>
    </row>
    <row r="26" ht="18" customHeight="1" spans="1:1" x14ac:dyDescent="0.25">
      <c r="A26" s="2" t="s">
        <v>20</v>
      </c>
    </row>
    <row r="27" ht="18" customHeight="1" spans="1:1" x14ac:dyDescent="0.25">
      <c r="A27" s="2" t="s">
        <v>21</v>
      </c>
    </row>
    <row r="29" spans="1:1" x14ac:dyDescent="0.25">
      <c r="A29" s="3" t="s">
        <v>22</v>
      </c>
    </row>
    <row r="30" ht="18" customHeight="1" spans="1:1" x14ac:dyDescent="0.25">
      <c r="A30" s="4" t="s">
        <v>23</v>
      </c>
    </row>
    <row r="31" ht="18" customHeight="1" spans="1:1" x14ac:dyDescent="0.25">
      <c r="A31" s="5" t="s">
        <v>24</v>
      </c>
    </row>
    <row r="32" ht="18" customHeight="1" spans="1:1" x14ac:dyDescent="0.25">
      <c r="A32" s="6" t="s">
        <v>25</v>
      </c>
    </row>
  </sheetData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organização]&amp;R&amp;"Calibri"&amp;10&amp;KA0A0A0Instruções</oddHeader>
    <oddFooter>&amp;C&amp;"Calibri"&amp;10&amp;KA0A0A0Confidencial  |  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6" customWidth="1"/>
    <col min="3" max="3" width="20" customWidth="1"/>
    <col min="4" max="4" width="35" customWidth="1"/>
    <col min="5" max="5" width="16" customWidth="1"/>
    <col min="6" max="6" width="22" customWidth="1"/>
    <col min="7" max="7" width="20" customWidth="1"/>
    <col min="8" max="8" width="18" customWidth="1"/>
    <col min="9" max="11" width="16" customWidth="1"/>
  </cols>
  <sheetData>
    <row r="1" ht="42" customHeight="1" spans="1:11" x14ac:dyDescent="0.25">
      <c r="A1" s="7" t="s">
        <v>26</v>
      </c>
      <c r="B1" s="7" t="s">
        <v>27</v>
      </c>
      <c r="C1" s="7" t="s">
        <v>28</v>
      </c>
      <c r="D1" s="7" t="s">
        <v>29</v>
      </c>
      <c r="E1" s="7" t="s">
        <v>30</v>
      </c>
      <c r="F1" s="7" t="s">
        <v>31</v>
      </c>
      <c r="G1" s="7" t="s">
        <v>32</v>
      </c>
      <c r="H1" s="7" t="s">
        <v>33</v>
      </c>
      <c r="I1" s="7" t="s">
        <v>34</v>
      </c>
      <c r="J1" s="7" t="s">
        <v>35</v>
      </c>
      <c r="K1" s="7" t="s">
        <v>36</v>
      </c>
    </row>
    <row r="2" ht="28" customHeight="1" spans="1:11" x14ac:dyDescent="0.25">
      <c r="A2" s="8" t="s">
        <v>37</v>
      </c>
      <c r="B2" s="9">
        <v>46037</v>
      </c>
      <c r="C2" s="8" t="s">
        <v>38</v>
      </c>
      <c r="D2" s="8" t="s">
        <v>39</v>
      </c>
      <c r="E2" s="10" t="s">
        <v>40</v>
      </c>
      <c r="F2" s="8" t="s">
        <v>41</v>
      </c>
      <c r="G2" s="8" t="s">
        <v>42</v>
      </c>
      <c r="H2" s="8" t="s">
        <v>43</v>
      </c>
      <c r="I2" s="9">
        <v>46067</v>
      </c>
      <c r="J2" s="10" t="s">
        <v>44</v>
      </c>
      <c r="K2" s="11"/>
    </row>
    <row r="3" ht="28" customHeight="1" spans="1:11" x14ac:dyDescent="0.25">
      <c r="A3" s="12" t="s">
        <v>45</v>
      </c>
      <c r="B3" s="13">
        <v>46038</v>
      </c>
      <c r="C3" s="12" t="s">
        <v>38</v>
      </c>
      <c r="D3" s="12" t="s">
        <v>46</v>
      </c>
      <c r="E3" s="14" t="s">
        <v>47</v>
      </c>
      <c r="F3" s="12" t="s">
        <v>48</v>
      </c>
      <c r="G3" s="12" t="s">
        <v>49</v>
      </c>
      <c r="H3" s="12" t="s">
        <v>50</v>
      </c>
      <c r="I3" s="13">
        <v>46111.95833333333</v>
      </c>
      <c r="J3" s="14" t="s">
        <v>51</v>
      </c>
      <c r="K3" s="11"/>
    </row>
    <row r="4" ht="28" customHeight="1" spans="1:11" x14ac:dyDescent="0.25">
      <c r="A4" s="8" t="s">
        <v>52</v>
      </c>
      <c r="B4" s="9">
        <v>46056</v>
      </c>
      <c r="C4" s="8" t="s">
        <v>53</v>
      </c>
      <c r="D4" s="8" t="s">
        <v>54</v>
      </c>
      <c r="E4" s="10" t="s">
        <v>40</v>
      </c>
      <c r="F4" s="8" t="s">
        <v>55</v>
      </c>
      <c r="G4" s="8" t="s">
        <v>56</v>
      </c>
      <c r="H4" s="8" t="s">
        <v>57</v>
      </c>
      <c r="I4" s="9">
        <v>46085</v>
      </c>
      <c r="J4" s="10" t="s">
        <v>58</v>
      </c>
      <c r="K4" s="11"/>
    </row>
    <row r="5" ht="28" customHeight="1" spans="1:11" x14ac:dyDescent="0.25">
      <c r="A5" s="12" t="s">
        <v>59</v>
      </c>
      <c r="B5" s="13">
        <v>46063</v>
      </c>
      <c r="C5" s="12" t="s">
        <v>60</v>
      </c>
      <c r="D5" s="12" t="s">
        <v>61</v>
      </c>
      <c r="E5" s="14" t="s">
        <v>47</v>
      </c>
      <c r="F5" s="12" t="s">
        <v>62</v>
      </c>
      <c r="G5" s="12" t="s">
        <v>49</v>
      </c>
      <c r="H5" s="12" t="s">
        <v>43</v>
      </c>
      <c r="I5" s="13">
        <v>46141.95833333333</v>
      </c>
      <c r="J5" s="14" t="s">
        <v>51</v>
      </c>
      <c r="K5" s="11"/>
    </row>
    <row r="6" ht="28" customHeight="1" spans="1:11" x14ac:dyDescent="0.25">
      <c r="A6" s="8" t="s">
        <v>63</v>
      </c>
      <c r="B6" s="9">
        <v>45966</v>
      </c>
      <c r="C6" s="8" t="s">
        <v>64</v>
      </c>
      <c r="D6" s="8" t="s">
        <v>65</v>
      </c>
      <c r="E6" s="10" t="s">
        <v>40</v>
      </c>
      <c r="F6" s="8" t="s">
        <v>66</v>
      </c>
      <c r="G6" s="8" t="s">
        <v>67</v>
      </c>
      <c r="H6" s="8" t="s">
        <v>68</v>
      </c>
      <c r="I6" s="9">
        <v>46022</v>
      </c>
      <c r="J6" s="10" t="s">
        <v>69</v>
      </c>
      <c r="K6" s="9">
        <v>46011</v>
      </c>
    </row>
    <row r="7" ht="28" customHeight="1" spans="1:11" x14ac:dyDescent="0.25">
      <c r="A7" s="12"/>
      <c r="B7" s="14"/>
      <c r="C7" s="12"/>
      <c r="D7" s="12"/>
      <c r="E7" s="14"/>
      <c r="F7" s="12"/>
      <c r="G7" s="12"/>
      <c r="H7" s="12"/>
      <c r="I7" s="14"/>
      <c r="J7" s="14"/>
      <c r="K7" s="11"/>
    </row>
    <row r="8" ht="28" customHeight="1" spans="1:11" x14ac:dyDescent="0.25">
      <c r="A8" s="8"/>
      <c r="B8" s="10"/>
      <c r="C8" s="8"/>
      <c r="D8" s="8"/>
      <c r="E8" s="10"/>
      <c r="F8" s="8"/>
      <c r="G8" s="8"/>
      <c r="H8" s="8"/>
      <c r="I8" s="10"/>
      <c r="J8" s="10"/>
      <c r="K8" s="11"/>
    </row>
    <row r="9" ht="28" customHeight="1" spans="1:11" x14ac:dyDescent="0.25">
      <c r="A9" s="12"/>
      <c r="B9" s="14"/>
      <c r="C9" s="12"/>
      <c r="D9" s="12"/>
      <c r="E9" s="14"/>
      <c r="F9" s="12"/>
      <c r="G9" s="12"/>
      <c r="H9" s="12"/>
      <c r="I9" s="14"/>
      <c r="J9" s="14"/>
      <c r="K9" s="11"/>
    </row>
    <row r="10" ht="28" customHeight="1" spans="1:11" x14ac:dyDescent="0.25">
      <c r="A10" s="8"/>
      <c r="B10" s="10"/>
      <c r="C10" s="8"/>
      <c r="D10" s="8"/>
      <c r="E10" s="10"/>
      <c r="F10" s="8"/>
      <c r="G10" s="8"/>
      <c r="H10" s="8"/>
      <c r="I10" s="10"/>
      <c r="J10" s="10"/>
      <c r="K10" s="11"/>
    </row>
    <row r="11" ht="28" customHeight="1" spans="1:11" x14ac:dyDescent="0.25">
      <c r="A11" s="12"/>
      <c r="B11" s="14"/>
      <c r="C11" s="12"/>
      <c r="D11" s="12"/>
      <c r="E11" s="14"/>
      <c r="F11" s="12"/>
      <c r="G11" s="12"/>
      <c r="H11" s="12"/>
      <c r="I11" s="14"/>
      <c r="J11" s="14"/>
      <c r="K11" s="11"/>
    </row>
    <row r="12" ht="28" customHeight="1" spans="1:11" x14ac:dyDescent="0.25">
      <c r="A12" s="8"/>
      <c r="B12" s="10"/>
      <c r="C12" s="8"/>
      <c r="D12" s="8"/>
      <c r="E12" s="10"/>
      <c r="F12" s="8"/>
      <c r="G12" s="8"/>
      <c r="H12" s="8"/>
      <c r="I12" s="10"/>
      <c r="J12" s="10"/>
      <c r="K12" s="11"/>
    </row>
    <row r="13" ht="28" customHeight="1" spans="1:11" x14ac:dyDescent="0.25">
      <c r="A13" s="12"/>
      <c r="B13" s="14"/>
      <c r="C13" s="12"/>
      <c r="D13" s="12"/>
      <c r="E13" s="14"/>
      <c r="F13" s="12"/>
      <c r="G13" s="12"/>
      <c r="H13" s="12"/>
      <c r="I13" s="14"/>
      <c r="J13" s="14"/>
      <c r="K13" s="11"/>
    </row>
    <row r="14" ht="28" customHeight="1" spans="1:11" x14ac:dyDescent="0.25">
      <c r="A14" s="8"/>
      <c r="B14" s="10"/>
      <c r="C14" s="8"/>
      <c r="D14" s="8"/>
      <c r="E14" s="10"/>
      <c r="F14" s="8"/>
      <c r="G14" s="8"/>
      <c r="H14" s="8"/>
      <c r="I14" s="10"/>
      <c r="J14" s="10"/>
      <c r="K14" s="11"/>
    </row>
    <row r="15" ht="28" customHeight="1" spans="1:11" x14ac:dyDescent="0.25">
      <c r="A15" s="12"/>
      <c r="B15" s="14"/>
      <c r="C15" s="12"/>
      <c r="D15" s="12"/>
      <c r="E15" s="14"/>
      <c r="F15" s="12"/>
      <c r="G15" s="12"/>
      <c r="H15" s="12"/>
      <c r="I15" s="14"/>
      <c r="J15" s="14"/>
      <c r="K15" s="11"/>
    </row>
    <row r="16" ht="28" customHeight="1" spans="1:11" x14ac:dyDescent="0.25">
      <c r="A16" s="8"/>
      <c r="B16" s="10"/>
      <c r="C16" s="8"/>
      <c r="D16" s="8"/>
      <c r="E16" s="10"/>
      <c r="F16" s="8"/>
      <c r="G16" s="8"/>
      <c r="H16" s="8"/>
      <c r="I16" s="10"/>
      <c r="J16" s="10"/>
      <c r="K16" s="11"/>
    </row>
    <row r="17" ht="28" customHeight="1" spans="1:11" x14ac:dyDescent="0.25">
      <c r="A17" s="12"/>
      <c r="B17" s="14"/>
      <c r="C17" s="12"/>
      <c r="D17" s="12"/>
      <c r="E17" s="14"/>
      <c r="F17" s="12"/>
      <c r="G17" s="12"/>
      <c r="H17" s="12"/>
      <c r="I17" s="14"/>
      <c r="J17" s="14"/>
      <c r="K17" s="11"/>
    </row>
    <row r="18" ht="28" customHeight="1" spans="1:11" x14ac:dyDescent="0.25">
      <c r="A18" s="8"/>
      <c r="B18" s="10"/>
      <c r="C18" s="8"/>
      <c r="D18" s="8"/>
      <c r="E18" s="10"/>
      <c r="F18" s="8"/>
      <c r="G18" s="8"/>
      <c r="H18" s="8"/>
      <c r="I18" s="10"/>
      <c r="J18" s="10"/>
      <c r="K18" s="11"/>
    </row>
    <row r="19" ht="28" customHeight="1" spans="1:11" x14ac:dyDescent="0.25">
      <c r="A19" s="12"/>
      <c r="B19" s="14"/>
      <c r="C19" s="12"/>
      <c r="D19" s="12"/>
      <c r="E19" s="14"/>
      <c r="F19" s="12"/>
      <c r="G19" s="12"/>
      <c r="H19" s="12"/>
      <c r="I19" s="14"/>
      <c r="J19" s="14"/>
      <c r="K19" s="11"/>
    </row>
    <row r="20" ht="28" customHeight="1" spans="1:11" x14ac:dyDescent="0.25">
      <c r="A20" s="8"/>
      <c r="B20" s="10"/>
      <c r="C20" s="8"/>
      <c r="D20" s="8"/>
      <c r="E20" s="10"/>
      <c r="F20" s="8"/>
      <c r="G20" s="8"/>
      <c r="H20" s="8"/>
      <c r="I20" s="10"/>
      <c r="J20" s="10"/>
      <c r="K20" s="11"/>
    </row>
    <row r="21" ht="28" customHeight="1" spans="1:11" x14ac:dyDescent="0.25">
      <c r="A21" s="12"/>
      <c r="B21" s="14"/>
      <c r="C21" s="12"/>
      <c r="D21" s="12"/>
      <c r="E21" s="14"/>
      <c r="F21" s="12"/>
      <c r="G21" s="12"/>
      <c r="H21" s="12"/>
      <c r="I21" s="14"/>
      <c r="J21" s="14"/>
      <c r="K21" s="11"/>
    </row>
    <row r="22" ht="28" customHeight="1" spans="1:11" x14ac:dyDescent="0.25">
      <c r="A22" s="8"/>
      <c r="B22" s="10"/>
      <c r="C22" s="8"/>
      <c r="D22" s="8"/>
      <c r="E22" s="10"/>
      <c r="F22" s="8"/>
      <c r="G22" s="8"/>
      <c r="H22" s="8"/>
      <c r="I22" s="10"/>
      <c r="J22" s="10"/>
      <c r="K22" s="11"/>
    </row>
    <row r="23" ht="28" customHeight="1" spans="1:11" x14ac:dyDescent="0.25">
      <c r="A23" s="12"/>
      <c r="B23" s="14"/>
      <c r="C23" s="12"/>
      <c r="D23" s="12"/>
      <c r="E23" s="14"/>
      <c r="F23" s="12"/>
      <c r="G23" s="12"/>
      <c r="H23" s="12"/>
      <c r="I23" s="14"/>
      <c r="J23" s="14"/>
      <c r="K23" s="11"/>
    </row>
    <row r="24" ht="28" customHeight="1" spans="1:11" x14ac:dyDescent="0.25">
      <c r="A24" s="8"/>
      <c r="B24" s="10"/>
      <c r="C24" s="8"/>
      <c r="D24" s="8"/>
      <c r="E24" s="10"/>
      <c r="F24" s="8"/>
      <c r="G24" s="8"/>
      <c r="H24" s="8"/>
      <c r="I24" s="10"/>
      <c r="J24" s="10"/>
      <c r="K24" s="11"/>
    </row>
    <row r="25" ht="28" customHeight="1" spans="1:11" x14ac:dyDescent="0.25">
      <c r="A25" s="12"/>
      <c r="B25" s="14"/>
      <c r="C25" s="12"/>
      <c r="D25" s="12"/>
      <c r="E25" s="14"/>
      <c r="F25" s="12"/>
      <c r="G25" s="12"/>
      <c r="H25" s="12"/>
      <c r="I25" s="14"/>
      <c r="J25" s="14"/>
      <c r="K25" s="11"/>
    </row>
    <row r="26" ht="28" customHeight="1" spans="1:11" x14ac:dyDescent="0.25">
      <c r="A26" s="8"/>
      <c r="B26" s="10"/>
      <c r="C26" s="8"/>
      <c r="D26" s="8"/>
      <c r="E26" s="10"/>
      <c r="F26" s="8"/>
      <c r="G26" s="8"/>
      <c r="H26" s="8"/>
      <c r="I26" s="10"/>
      <c r="J26" s="10"/>
      <c r="K26" s="11"/>
    </row>
    <row r="27" ht="28" customHeight="1" spans="1:11" x14ac:dyDescent="0.25">
      <c r="A27" s="12"/>
      <c r="B27" s="14"/>
      <c r="C27" s="12"/>
      <c r="D27" s="12"/>
      <c r="E27" s="14"/>
      <c r="F27" s="12"/>
      <c r="G27" s="12"/>
      <c r="H27" s="12"/>
      <c r="I27" s="14"/>
      <c r="J27" s="14"/>
      <c r="K27" s="11"/>
    </row>
    <row r="28" ht="28" customHeight="1" spans="1:11" x14ac:dyDescent="0.25">
      <c r="A28" s="8"/>
      <c r="B28" s="10"/>
      <c r="C28" s="8"/>
      <c r="D28" s="8"/>
      <c r="E28" s="10"/>
      <c r="F28" s="8"/>
      <c r="G28" s="8"/>
      <c r="H28" s="8"/>
      <c r="I28" s="10"/>
      <c r="J28" s="10"/>
      <c r="K28" s="11"/>
    </row>
    <row r="29" ht="28" customHeight="1" spans="1:11" x14ac:dyDescent="0.25">
      <c r="A29" s="12"/>
      <c r="B29" s="14"/>
      <c r="C29" s="12"/>
      <c r="D29" s="12"/>
      <c r="E29" s="14"/>
      <c r="F29" s="12"/>
      <c r="G29" s="12"/>
      <c r="H29" s="12"/>
      <c r="I29" s="14"/>
      <c r="J29" s="14"/>
      <c r="K29" s="11"/>
    </row>
    <row r="30" ht="28" customHeight="1" spans="1:11" x14ac:dyDescent="0.25">
      <c r="A30" s="8"/>
      <c r="B30" s="10"/>
      <c r="C30" s="8"/>
      <c r="D30" s="8"/>
      <c r="E30" s="10"/>
      <c r="F30" s="8"/>
      <c r="G30" s="8"/>
      <c r="H30" s="8"/>
      <c r="I30" s="10"/>
      <c r="J30" s="10"/>
      <c r="K30" s="11"/>
    </row>
    <row r="31" ht="28" customHeight="1" spans="1:11" x14ac:dyDescent="0.25">
      <c r="A31" s="12"/>
      <c r="B31" s="14"/>
      <c r="C31" s="12"/>
      <c r="D31" s="12"/>
      <c r="E31" s="14"/>
      <c r="F31" s="12"/>
      <c r="G31" s="12"/>
      <c r="H31" s="12"/>
      <c r="I31" s="14"/>
      <c r="J31" s="14"/>
      <c r="K31" s="11"/>
    </row>
  </sheetData>
  <conditionalFormatting sqref="E2:E31">
    <cfRule type="containsText" dxfId="0" priority="1">
      <formula>NOT(ISERROR(SEARCH("Maior",E2)))</formula>
    </cfRule>
  </conditionalFormatting>
  <conditionalFormatting sqref="E2:E31">
    <cfRule type="containsText" dxfId="1" priority="2">
      <formula>NOT(ISERROR(SEARCH("Menor",E2)))</formula>
    </cfRule>
  </conditionalFormatting>
  <conditionalFormatting sqref="E2:E31">
    <cfRule type="containsText" dxfId="2" priority="3">
      <formula>NOT(ISERROR(SEARCH("Observação",E2)))</formula>
    </cfRule>
  </conditionalFormatting>
  <conditionalFormatting sqref="J2:J31">
    <cfRule type="containsText" dxfId="3" priority="4">
      <formula>NOT(ISERROR(SEARCH("Encerrada",J2)))</formula>
    </cfRule>
  </conditionalFormatting>
  <conditionalFormatting sqref="J2:J31">
    <cfRule type="containsText" dxfId="4" priority="5">
      <formula>NOT(ISERROR(SEARCH("Aberta",J2)))</formula>
    </cfRule>
  </conditionalFormatting>
  <conditionalFormatting sqref="I2:I31">
    <cfRule type="expression" dxfId="5" priority="6">
      <formula>AND(I2&lt;TODAY(),I2&lt;&gt;"",J2&lt;&gt;"Encerrada",J2&lt;&gt;"Cancelada")</formula>
    </cfRule>
  </conditionalFormatting>
  <dataValidations count="6">
    <dataValidation type="list" allowBlank="1" showErrorMessage="1" errorStyle="warning" errorTitle="Valor inválido" error="Por favor seleccione um valor da lista." sqref="C10:C31">
      <formula1>"Auditoria interna,Auditoria externa,Incidente de segurança,Inspeção regulatória,Reclamação de cliente,Revisão interna,Exercício/simulação,Outro"</formula1>
    </dataValidation>
    <dataValidation type="list" allowBlank="1" showErrorMessage="1" errorStyle="warning" errorTitle="Valor inválido" error="Por favor seleccione um valor da lista." sqref="C2:C31">
      <formula1>"Auditoria interna,Auditoria externa,Incidente de segurança,Inspeção regulatória,Reclamação de cliente,Revisão interna,Exercício/simulação,Outro"</formula1>
    </dataValidation>
    <dataValidation type="list" allowBlank="1" showErrorMessage="1" errorStyle="warning" errorTitle="Valor inválido" error="Por favor seleccione um valor da lista." sqref="E10:E31">
      <formula1>"Maior,Menor,Observação"</formula1>
    </dataValidation>
    <dataValidation type="list" allowBlank="1" showErrorMessage="1" errorStyle="warning" errorTitle="Valor inválido" error="Por favor seleccione um valor da lista." sqref="E2:E31">
      <formula1>"Maior,Menor,Observação"</formula1>
    </dataValidation>
    <dataValidation type="list" allowBlank="1" showErrorMessage="1" errorStyle="warning" errorTitle="Valor inválido" error="Por favor seleccione um valor da lista." sqref="J10:J31">
      <formula1>"Aberta,Em análise,Em correção,Em verificação,Encerrada,Cancelada"</formula1>
    </dataValidation>
    <dataValidation type="list" allowBlank="1" showErrorMessage="1" errorStyle="warning" errorTitle="Valor inválido" error="Por favor seleccione um valor da lista." sqref="J2:J31">
      <formula1>"Aberta,Em análise,Em correção,Em verificação,Encerrada,Cancelada"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organização]&amp;R&amp;"Calibri"&amp;10&amp;KA0A0A0Registo NC</oddHeader>
    <oddFooter>&amp;C&amp;"Calibri"&amp;10&amp;KA0A0A0Confidencial  |  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24" customWidth="1"/>
    <col min="3" max="4" width="40" customWidth="1"/>
    <col min="5" max="5" width="18" customWidth="1"/>
    <col min="6" max="6" width="16" customWidth="1"/>
    <col min="7" max="7" width="18" customWidth="1"/>
  </cols>
  <sheetData>
    <row r="1" ht="36" customHeight="1" spans="1:7" x14ac:dyDescent="0.25">
      <c r="A1" s="7" t="s">
        <v>70</v>
      </c>
      <c r="B1" s="7" t="s">
        <v>71</v>
      </c>
      <c r="C1" s="7" t="s">
        <v>72</v>
      </c>
      <c r="D1" s="7" t="s">
        <v>73</v>
      </c>
      <c r="E1" s="7" t="s">
        <v>74</v>
      </c>
      <c r="F1" s="7" t="s">
        <v>75</v>
      </c>
      <c r="G1" s="7" t="s">
        <v>76</v>
      </c>
    </row>
    <row r="2" ht="30" customHeight="1" spans="1:7" x14ac:dyDescent="0.25">
      <c r="A2" s="8" t="s">
        <v>37</v>
      </c>
      <c r="B2" s="8" t="s">
        <v>77</v>
      </c>
      <c r="C2" s="8" t="s">
        <v>78</v>
      </c>
      <c r="D2" s="8" t="s">
        <v>79</v>
      </c>
      <c r="E2" s="8" t="s">
        <v>43</v>
      </c>
      <c r="F2" s="9">
        <v>46067</v>
      </c>
      <c r="G2" s="10" t="s">
        <v>80</v>
      </c>
    </row>
    <row r="3" ht="30" customHeight="1" spans="1:7" x14ac:dyDescent="0.25">
      <c r="A3" s="12" t="s">
        <v>45</v>
      </c>
      <c r="B3" s="12" t="s">
        <v>81</v>
      </c>
      <c r="C3" s="12" t="s">
        <v>82</v>
      </c>
      <c r="D3" s="12" t="s">
        <v>83</v>
      </c>
      <c r="E3" s="12" t="s">
        <v>50</v>
      </c>
      <c r="F3" s="13">
        <v>46111.95833333333</v>
      </c>
      <c r="G3" s="14" t="s">
        <v>80</v>
      </c>
    </row>
    <row r="4" ht="30" customHeight="1" spans="1:7" x14ac:dyDescent="0.25">
      <c r="A4" s="8" t="s">
        <v>52</v>
      </c>
      <c r="B4" s="8" t="s">
        <v>77</v>
      </c>
      <c r="C4" s="8" t="s">
        <v>84</v>
      </c>
      <c r="D4" s="8" t="s">
        <v>85</v>
      </c>
      <c r="E4" s="8" t="s">
        <v>57</v>
      </c>
      <c r="F4" s="9">
        <v>46085</v>
      </c>
      <c r="G4" s="10" t="s">
        <v>80</v>
      </c>
    </row>
    <row r="5" ht="30" customHeight="1" spans="1:7" x14ac:dyDescent="0.25">
      <c r="A5" s="12" t="s">
        <v>63</v>
      </c>
      <c r="B5" s="12" t="s">
        <v>77</v>
      </c>
      <c r="C5" s="12" t="s">
        <v>86</v>
      </c>
      <c r="D5" s="12" t="s">
        <v>87</v>
      </c>
      <c r="E5" s="12" t="s">
        <v>68</v>
      </c>
      <c r="F5" s="13">
        <v>46022</v>
      </c>
      <c r="G5" s="14" t="s">
        <v>88</v>
      </c>
    </row>
    <row r="6" ht="30" customHeight="1" spans="1:7" x14ac:dyDescent="0.25">
      <c r="A6" s="8"/>
      <c r="B6" s="8"/>
      <c r="C6" s="8"/>
      <c r="D6" s="8"/>
      <c r="E6" s="8"/>
      <c r="F6" s="10"/>
      <c r="G6" s="10"/>
    </row>
    <row r="7" ht="30" customHeight="1" spans="1:7" x14ac:dyDescent="0.25">
      <c r="A7" s="12"/>
      <c r="B7" s="12"/>
      <c r="C7" s="12"/>
      <c r="D7" s="12"/>
      <c r="E7" s="12"/>
      <c r="F7" s="14"/>
      <c r="G7" s="14"/>
    </row>
    <row r="8" ht="30" customHeight="1" spans="1:7" x14ac:dyDescent="0.25">
      <c r="A8" s="8"/>
      <c r="B8" s="8"/>
      <c r="C8" s="8"/>
      <c r="D8" s="8"/>
      <c r="E8" s="8"/>
      <c r="F8" s="10"/>
      <c r="G8" s="10"/>
    </row>
    <row r="9" ht="30" customHeight="1" spans="1:7" x14ac:dyDescent="0.25">
      <c r="A9" s="12"/>
      <c r="B9" s="12"/>
      <c r="C9" s="12"/>
      <c r="D9" s="12"/>
      <c r="E9" s="12"/>
      <c r="F9" s="14"/>
      <c r="G9" s="14"/>
    </row>
    <row r="10" ht="30" customHeight="1" spans="1:7" x14ac:dyDescent="0.25">
      <c r="A10" s="8"/>
      <c r="B10" s="8"/>
      <c r="C10" s="8"/>
      <c r="D10" s="8"/>
      <c r="E10" s="8"/>
      <c r="F10" s="10"/>
      <c r="G10" s="10"/>
    </row>
    <row r="11" ht="30" customHeight="1" spans="1:7" x14ac:dyDescent="0.25">
      <c r="A11" s="12"/>
      <c r="B11" s="12"/>
      <c r="C11" s="12"/>
      <c r="D11" s="12"/>
      <c r="E11" s="12"/>
      <c r="F11" s="14"/>
      <c r="G11" s="14"/>
    </row>
    <row r="12" ht="30" customHeight="1" spans="1:7" x14ac:dyDescent="0.25">
      <c r="A12" s="8"/>
      <c r="B12" s="8"/>
      <c r="C12" s="8"/>
      <c r="D12" s="8"/>
      <c r="E12" s="8"/>
      <c r="F12" s="10"/>
      <c r="G12" s="10"/>
    </row>
    <row r="13" ht="30" customHeight="1" spans="1:7" x14ac:dyDescent="0.25">
      <c r="A13" s="12"/>
      <c r="B13" s="12"/>
      <c r="C13" s="12"/>
      <c r="D13" s="12"/>
      <c r="E13" s="12"/>
      <c r="F13" s="14"/>
      <c r="G13" s="14"/>
    </row>
    <row r="14" ht="30" customHeight="1" spans="1:7" x14ac:dyDescent="0.25">
      <c r="A14" s="8"/>
      <c r="B14" s="8"/>
      <c r="C14" s="8"/>
      <c r="D14" s="8"/>
      <c r="E14" s="8"/>
      <c r="F14" s="10"/>
      <c r="G14" s="10"/>
    </row>
    <row r="15" ht="30" customHeight="1" spans="1:7" x14ac:dyDescent="0.25">
      <c r="A15" s="12"/>
      <c r="B15" s="12"/>
      <c r="C15" s="12"/>
      <c r="D15" s="12"/>
      <c r="E15" s="12"/>
      <c r="F15" s="14"/>
      <c r="G15" s="14"/>
    </row>
    <row r="16" ht="30" customHeight="1" spans="1:7" x14ac:dyDescent="0.25">
      <c r="A16" s="8"/>
      <c r="B16" s="8"/>
      <c r="C16" s="8"/>
      <c r="D16" s="8"/>
      <c r="E16" s="8"/>
      <c r="F16" s="10"/>
      <c r="G16" s="10"/>
    </row>
    <row r="17" ht="30" customHeight="1" spans="1:7" x14ac:dyDescent="0.25">
      <c r="A17" s="12"/>
      <c r="B17" s="12"/>
      <c r="C17" s="12"/>
      <c r="D17" s="12"/>
      <c r="E17" s="12"/>
      <c r="F17" s="14"/>
      <c r="G17" s="14"/>
    </row>
    <row r="18" ht="30" customHeight="1" spans="1:7" x14ac:dyDescent="0.25">
      <c r="A18" s="8"/>
      <c r="B18" s="8"/>
      <c r="C18" s="8"/>
      <c r="D18" s="8"/>
      <c r="E18" s="8"/>
      <c r="F18" s="10"/>
      <c r="G18" s="10"/>
    </row>
    <row r="19" ht="30" customHeight="1" spans="1:7" x14ac:dyDescent="0.25">
      <c r="A19" s="12"/>
      <c r="B19" s="12"/>
      <c r="C19" s="12"/>
      <c r="D19" s="12"/>
      <c r="E19" s="12"/>
      <c r="F19" s="14"/>
      <c r="G19" s="14"/>
    </row>
    <row r="20" ht="30" customHeight="1" spans="1:7" x14ac:dyDescent="0.25">
      <c r="A20" s="8"/>
      <c r="B20" s="8"/>
      <c r="C20" s="8"/>
      <c r="D20" s="8"/>
      <c r="E20" s="8"/>
      <c r="F20" s="10"/>
      <c r="G20" s="10"/>
    </row>
    <row r="21" ht="30" customHeight="1" spans="1:7" x14ac:dyDescent="0.25">
      <c r="A21" s="12"/>
      <c r="B21" s="12"/>
      <c r="C21" s="12"/>
      <c r="D21" s="12"/>
      <c r="E21" s="12"/>
      <c r="F21" s="14"/>
      <c r="G21" s="14"/>
    </row>
    <row r="22" ht="30" customHeight="1" spans="1:7" x14ac:dyDescent="0.25">
      <c r="A22" s="8"/>
      <c r="B22" s="8"/>
      <c r="C22" s="8"/>
      <c r="D22" s="8"/>
      <c r="E22" s="8"/>
      <c r="F22" s="10"/>
      <c r="G22" s="10"/>
    </row>
    <row r="23" ht="30" customHeight="1" spans="1:7" x14ac:dyDescent="0.25">
      <c r="A23" s="12"/>
      <c r="B23" s="12"/>
      <c r="C23" s="12"/>
      <c r="D23" s="12"/>
      <c r="E23" s="12"/>
      <c r="F23" s="14"/>
      <c r="G23" s="14"/>
    </row>
    <row r="24" ht="30" customHeight="1" spans="1:7" x14ac:dyDescent="0.25">
      <c r="A24" s="8"/>
      <c r="B24" s="8"/>
      <c r="C24" s="8"/>
      <c r="D24" s="8"/>
      <c r="E24" s="8"/>
      <c r="F24" s="10"/>
      <c r="G24" s="10"/>
    </row>
    <row r="25" ht="30" customHeight="1" spans="1:7" x14ac:dyDescent="0.25">
      <c r="A25" s="12"/>
      <c r="B25" s="12"/>
      <c r="C25" s="12"/>
      <c r="D25" s="12"/>
      <c r="E25" s="12"/>
      <c r="F25" s="14"/>
      <c r="G25" s="14"/>
    </row>
  </sheetData>
  <conditionalFormatting sqref="G2:G25">
    <cfRule type="containsText" dxfId="6" priority="1">
      <formula>NOT(ISERROR(SEARCH("Sim",G2)))</formula>
    </cfRule>
  </conditionalFormatting>
  <conditionalFormatting sqref="G2:G25">
    <cfRule type="containsText" dxfId="7" priority="2">
      <formula>NOT(ISERROR(SEARCH("Não",G2)))</formula>
    </cfRule>
  </conditionalFormatting>
  <conditionalFormatting sqref="G2:G25">
    <cfRule type="containsText" dxfId="8" priority="3">
      <formula>NOT(ISERROR(SEARCH("Parcial",G2)))</formula>
    </cfRule>
  </conditionalFormatting>
  <dataValidations count="4">
    <dataValidation type="list" allowBlank="1" showErrorMessage="1" errorStyle="warning" errorTitle="Valor inválido" error="Por favor seleccione um valor da lista." sqref="B10:B25">
      <formula1>"5 Porquês,Diagrama de Ishikawa (espinha de peixe),Análise de falhas e efeitos (FMEA),Análise de árvore de falhas (FTA),Análise de Pareto,Outro"</formula1>
    </dataValidation>
    <dataValidation type="list" allowBlank="1" showErrorMessage="1" errorStyle="warning" errorTitle="Valor inválido" error="Por favor seleccione um valor da lista." sqref="B2:B25">
      <formula1>"5 Porquês,Diagrama de Ishikawa (espinha de peixe),Análise de falhas e efeitos (FMEA),Análise de árvore de falhas (FTA),Análise de Pareto,Outro"</formula1>
    </dataValidation>
    <dataValidation type="list" allowBlank="1" showErrorMessage="1" errorStyle="warning" errorTitle="Valor inválido" error="Por favor seleccione um valor da lista." sqref="G10:G25">
      <formula1>"Sim,Não,Parcial,Por verificar"</formula1>
    </dataValidation>
    <dataValidation type="list" allowBlank="1" showErrorMessage="1" errorStyle="warning" errorTitle="Valor inválido" error="Por favor seleccione um valor da lista." sqref="G2:G25">
      <formula1>"Sim,Não,Parcial,Por verificar"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organização]&amp;R&amp;"Calibri"&amp;10&amp;KA0A0A0Análise de causa raiz</oddHeader>
    <oddFooter>&amp;C&amp;"Calibri"&amp;10&amp;KA0A0A0Confidencial  |  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FormatPr defaultRowHeight="15" outlineLevelRow="0" outlineLevelCol="0" x14ac:dyDescent="55"/>
  <cols>
    <col min="1" max="1" width="30" customWidth="1"/>
    <col min="2" max="4" width="16" customWidth="1"/>
  </cols>
  <sheetData>
    <row r="1" ht="32" customHeight="1" spans="1:4" x14ac:dyDescent="0.25">
      <c r="A1" s="15" t="s">
        <v>89</v>
      </c>
      <c r="B1" s="15"/>
      <c r="C1" s="15"/>
      <c r="D1" s="15"/>
    </row>
    <row r="3" ht="22" customHeight="1" spans="1:4" x14ac:dyDescent="0.25">
      <c r="A3" s="16"/>
      <c r="B3" s="16"/>
      <c r="C3" s="16"/>
      <c r="D3" s="16"/>
    </row>
    <row r="4" ht="20" customHeight="1" spans="1:4" x14ac:dyDescent="0.25">
      <c r="A4" s="17" t="s">
        <v>90</v>
      </c>
      <c r="B4" s="18"/>
    </row>
    <row r="5" ht="20" customHeight="1" spans="1:4" x14ac:dyDescent="0.25">
      <c r="A5" s="17" t="s">
        <v>91</v>
      </c>
      <c r="B5" s="19">
        <f>COUNTIF('Registo NC'!E2:E31,"Maior")</f>
      </c>
    </row>
    <row r="6" ht="20" customHeight="1" spans="1:4" x14ac:dyDescent="0.25">
      <c r="A6" s="17" t="s">
        <v>92</v>
      </c>
      <c r="B6" s="20">
        <f>COUNTIF('Registo NC'!E2:E31,"Menor")</f>
      </c>
    </row>
    <row r="7" ht="20" customHeight="1" spans="1:4" x14ac:dyDescent="0.25">
      <c r="A7" s="17" t="s">
        <v>93</v>
      </c>
      <c r="B7" s="21">
        <f>COUNTIF('Registo NC'!E2:E31,"Observação")</f>
      </c>
    </row>
    <row r="8" spans="1:4" x14ac:dyDescent="0.25">
      <c r="A8" t="s">
        <v>94</v>
      </c>
      <c r="B8">
        <f>COUNTA('Registo NC'!A2:A31)</f>
      </c>
    </row>
    <row r="9" ht="22" customHeight="1" spans="1:4" x14ac:dyDescent="0.25">
      <c r="A9" s="16"/>
      <c r="B9" s="16"/>
      <c r="C9" s="16"/>
      <c r="D9" s="16"/>
    </row>
    <row r="10" ht="20" customHeight="1" spans="1:4" x14ac:dyDescent="0.25">
      <c r="A10" s="17" t="s">
        <v>95</v>
      </c>
      <c r="B10" s="21"/>
    </row>
    <row r="11" ht="20" customHeight="1" spans="1:4" x14ac:dyDescent="0.25">
      <c r="A11" s="17" t="s">
        <v>96</v>
      </c>
      <c r="B11" s="21">
        <f>COUNTIF('Registo NC'!J2:J31,"Aberta")</f>
      </c>
    </row>
    <row r="12" ht="20" customHeight="1" spans="1:4" x14ac:dyDescent="0.25">
      <c r="A12" s="17" t="s">
        <v>58</v>
      </c>
      <c r="B12" s="21">
        <f>COUNTIF('Registo NC'!J2:J31,"Em análise")</f>
      </c>
    </row>
    <row r="13" ht="20" customHeight="1" spans="1:4" x14ac:dyDescent="0.25">
      <c r="A13" s="17" t="s">
        <v>44</v>
      </c>
      <c r="B13" s="21">
        <f>COUNTIF('Registo NC'!J2:J31,"Em correção")</f>
      </c>
    </row>
    <row r="14" ht="20" customHeight="1" spans="1:4" x14ac:dyDescent="0.25">
      <c r="A14" s="17" t="s">
        <v>97</v>
      </c>
      <c r="B14" s="22">
        <f>COUNTIF('Registo NC'!J2:J31,"Em verificação")</f>
      </c>
    </row>
    <row r="15" ht="20" customHeight="1" spans="1:4" x14ac:dyDescent="0.25">
      <c r="A15" s="17" t="s">
        <v>98</v>
      </c>
      <c r="B15" s="21">
        <f>COUNTIF('Registo NC'!J2:J31,"Encerrada")</f>
      </c>
    </row>
    <row r="16" spans="1:4" x14ac:dyDescent="0.25">
      <c r="A16" t="s">
        <v>99</v>
      </c>
      <c r="B16">
        <f>COUNTIF('Registo NC'!J2:J31,"Cancelada")</f>
      </c>
    </row>
    <row r="17" ht="22" customHeight="1" spans="1:4" x14ac:dyDescent="0.25">
      <c r="A17" s="16"/>
      <c r="B17" s="16"/>
      <c r="C17" s="16"/>
      <c r="D17" s="16"/>
    </row>
    <row r="18" ht="20" customHeight="1" spans="1:4" x14ac:dyDescent="0.25">
      <c r="A18" s="17" t="s">
        <v>100</v>
      </c>
      <c r="B18" s="21"/>
    </row>
    <row r="19" ht="20" customHeight="1" spans="1:4" x14ac:dyDescent="0.25">
      <c r="A19" s="17" t="s">
        <v>38</v>
      </c>
      <c r="B19" s="21">
        <f>COUNTIF('Registo NC'!C2:C31,"Auditoria interna")</f>
      </c>
    </row>
    <row r="20" ht="20" customHeight="1" spans="1:4" x14ac:dyDescent="0.25">
      <c r="A20" s="17" t="s">
        <v>64</v>
      </c>
      <c r="B20" s="21">
        <f>COUNTIF('Registo NC'!C2:C31,"Auditoria externa")</f>
      </c>
    </row>
    <row r="21" ht="20" customHeight="1" spans="1:4" x14ac:dyDescent="0.25">
      <c r="A21" s="17" t="s">
        <v>53</v>
      </c>
      <c r="B21" s="21">
        <f>COUNTIF('Registo NC'!C2:C31,"Incidente de segurança")</f>
      </c>
    </row>
    <row r="22" ht="20" customHeight="1" spans="1:4" x14ac:dyDescent="0.25">
      <c r="A22" s="17" t="s">
        <v>101</v>
      </c>
      <c r="B22" s="21">
        <f>COUNTIF('Registo NC'!C2:C31,"Inspeção regulatória")</f>
      </c>
    </row>
    <row r="23" ht="20" customHeight="1" spans="1:4" x14ac:dyDescent="0.25">
      <c r="A23" s="17" t="s">
        <v>60</v>
      </c>
      <c r="B23" s="21">
        <f>COUNTIF('Registo NC'!C2:C31,"Revisão interna")</f>
      </c>
    </row>
    <row r="24" spans="1:4" x14ac:dyDescent="0.25">
      <c r="A24" t="s">
        <v>102</v>
      </c>
      <c r="B24">
        <f>COUNTIF('Registo NC'!C2:C31,"Outro")</f>
      </c>
    </row>
    <row r="25" ht="22" customHeight="1" spans="1:4" x14ac:dyDescent="0.25">
      <c r="A25" s="16"/>
      <c r="B25" s="16"/>
      <c r="C25" s="16"/>
      <c r="D25" s="16"/>
    </row>
    <row r="26" ht="20" customHeight="1" spans="1:4" x14ac:dyDescent="0.25">
      <c r="A26" s="17" t="s">
        <v>103</v>
      </c>
      <c r="B26" s="22"/>
    </row>
    <row r="27" ht="20" customHeight="1" spans="1:4" x14ac:dyDescent="0.25">
      <c r="A27" s="17" t="s">
        <v>104</v>
      </c>
      <c r="B27" s="19">
        <f>COUNTIF('Análise de causa raiz'!G2:G25,"Sim")</f>
      </c>
    </row>
    <row r="28" ht="20" customHeight="1" spans="1:4" x14ac:dyDescent="0.25">
      <c r="A28" s="17" t="s">
        <v>105</v>
      </c>
      <c r="B28" s="18">
        <f>COUNTIF('Análise de causa raiz'!G2:G25,"Parcial")</f>
      </c>
    </row>
    <row r="29" ht="20" customHeight="1" spans="1:4" x14ac:dyDescent="0.25">
      <c r="A29" s="17" t="s">
        <v>106</v>
      </c>
      <c r="B29" s="21">
        <f>COUNTIF('Análise de causa raiz'!G2:G25,"Não")</f>
      </c>
    </row>
    <row r="30" spans="1:4" x14ac:dyDescent="0.25">
      <c r="A30" t="s">
        <v>80</v>
      </c>
      <c r="B30">
        <f>COUNTIF('Análise de causa raiz'!G2:G25,"Por verificar")</f>
      </c>
    </row>
    <row r="31" spans="1:4" x14ac:dyDescent="0.25">
      <c r="A31" s="23"/>
      <c r="B31" s="23"/>
      <c r="C31" s="23"/>
      <c r="D31" s="23"/>
    </row>
    <row r="32" spans="1:4" x14ac:dyDescent="0.25">
      <c r="A32" t="s">
        <v>107</v>
      </c>
    </row>
  </sheetData>
  <mergeCells count="6">
    <mergeCell ref="A1:D1"/>
    <mergeCell ref="A3:D3"/>
    <mergeCell ref="A9:D9"/>
    <mergeCell ref="A17:D17"/>
    <mergeCell ref="A25:D25"/>
    <mergeCell ref="A31:D31"/>
  </mergeCell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organização]&amp;R&amp;"Calibri"&amp;10&amp;KA0A0A0Estatísticas</oddHeader>
    <oddFooter>&amp;C&amp;"Calibri"&amp;10&amp;KA0A0A0Confidencial  | 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Instruções</vt:lpstr>
      <vt:lpstr>Registo NC</vt:lpstr>
      <vt:lpstr>Análise de causa raiz</vt:lpstr>
      <vt:lpstr>Estatísticas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NIS2 Portugal</dc:creator>
  <dc:title/>
  <dc:subject/>
  <dc:description/>
  <cp:keywords/>
  <cp:category/>
  <cp:lastModifiedBy>NIS2 Portugal</cp:lastModifiedBy>
  <dcterms:created xsi:type="dcterms:W3CDTF">2026-03-18T13:34:02Z</dcterms:created>
  <dcterms:modified xsi:type="dcterms:W3CDTF">2026-03-18T13:34:02Z</dcterms:modified>
</cp:coreProperties>
</file>